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09781" documentId="13_ncr:1_{F6CB121F-512D-4AA6-A0C1-0FB36C537598}" xr6:coauthVersionLast="47" xr6:coauthVersionMax="47" xr10:uidLastSave="{A123360F-38D3-485F-8FD6-790B440B307D}"/>
  <bookViews>
    <workbookView xWindow="-109" yWindow="-109" windowWidth="26301" windowHeight="14169" firstSheet="3"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4" l="1"/>
  <c r="B4" i="4"/>
  <c r="B5" i="4"/>
  <c r="B6" i="4"/>
  <c r="B7" i="4"/>
  <c r="B8" i="4"/>
  <c r="B9" i="4"/>
  <c r="B10" i="4"/>
  <c r="B11" i="4"/>
  <c r="B12" i="4"/>
  <c r="B13" i="4"/>
  <c r="B2" i="6"/>
  <c r="B3" i="6"/>
  <c r="B4" i="6"/>
  <c r="B5" i="6"/>
  <c r="B6" i="6"/>
  <c r="B7" i="6"/>
  <c r="G2" i="6"/>
  <c r="G3" i="6"/>
  <c r="G4" i="6"/>
  <c r="G5" i="6"/>
  <c r="G6" i="6"/>
  <c r="G7" i="6"/>
  <c r="I2" i="6"/>
  <c r="I3" i="6"/>
  <c r="I4" i="6"/>
  <c r="I5" i="6"/>
  <c r="I6" i="6"/>
  <c r="I7" i="6"/>
  <c r="J2" i="6"/>
  <c r="J3" i="6"/>
  <c r="J4" i="6"/>
  <c r="J5" i="6"/>
  <c r="J6" i="6"/>
  <c r="J7" i="6"/>
  <c r="L2" i="6"/>
  <c r="L3" i="6"/>
  <c r="L4" i="6"/>
  <c r="L5" i="6"/>
  <c r="L6" i="6"/>
  <c r="L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4" i="2"/>
  <c r="G4" i="2"/>
  <c r="I4" i="2"/>
  <c r="J4" i="2"/>
  <c r="L4"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alcChain>
</file>

<file path=xl/sharedStrings.xml><?xml version="1.0" encoding="utf-8"?>
<sst xmlns="http://schemas.openxmlformats.org/spreadsheetml/2006/main" count="180269" uniqueCount="39119">
  <si>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</si>
  <si>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</si>
  <si>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</si>
  <si>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</si>
  <si>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</si>
  <si>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</si>
  <si>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</si>
  <si>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</si>
  <si>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</si>
  <si>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</si>
  <si>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</si>
  <si>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</si>
  <si>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</si>
  <si>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</si>
  <si>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</si>
  <si>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</si>
  <si>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</si>
  <si>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</si>
  <si>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</si>
  <si>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</si>
  <si>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</si>
  <si>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</si>
  <si>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</si>
  <si>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</si>
  <si>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</si>
  <si>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</si>
  <si>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</si>
  <si>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</si>
  <si>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</si>
  <si>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</si>
  <si>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</si>
  <si>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</si>
  <si>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</si>
  <si>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</si>
  <si>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</si>
  <si>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</si>
  <si>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</si>
  <si>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</si>
  <si>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</si>
  <si>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</si>
  <si>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</si>
  <si>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</si>
  <si>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</si>
  <si>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</si>
  <si>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</si>
  <si>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</si>
  <si>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</si>
  <si>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</si>
  <si>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</si>
  <si>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</si>
  <si>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</si>
  <si>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</si>
  <si>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</si>
  <si>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</si>
  <si>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</si>
  <si>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</si>
  <si>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</si>
  <si>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</si>
  <si>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</si>
  <si>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</si>
  <si>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</si>
  <si>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</si>
  <si>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</si>
  <si>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</si>
  <si>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</si>
  <si>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</si>
  <si>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</si>
  <si>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</si>
  <si>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</si>
  <si>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</si>
  <si>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</si>
  <si>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</si>
  <si>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</si>
  <si>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</si>
  <si>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</si>
  <si>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</si>
  <si>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</si>
  <si>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</si>
  <si>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</si>
  <si>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</si>
  <si>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</si>
  <si>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</si>
  <si>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</si>
  <si>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</si>
  <si>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</si>
  <si>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</si>
  <si>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</si>
  <si>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</si>
  <si>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</si>
  <si>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</si>
  <si>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</si>
  <si>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</si>
  <si>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</si>
  <si>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</si>
  <si>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</si>
  <si>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</si>
  <si>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</si>
  <si>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</si>
  <si>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</si>
  <si>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</si>
  <si>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</si>
  <si>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</si>
  <si>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</si>
  <si>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</si>
  <si>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</si>
  <si>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</si>
  <si>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</si>
  <si>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</si>
  <si>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</si>
  <si>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</si>
  <si>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</si>
  <si>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</si>
  <si>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</si>
  <si>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</si>
  <si>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</si>
  <si>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</si>
  <si>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</si>
  <si>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</si>
  <si>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</si>
  <si>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</si>
  <si>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</si>
  <si>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</si>
  <si>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</si>
  <si>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</si>
  <si>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</si>
  <si>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</si>
  <si>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</si>
  <si>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</si>
  <si>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</si>
  <si>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</si>
  <si>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</si>
  <si>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</si>
  <si>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</si>
  <si>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</si>
  <si>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</si>
  <si>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</si>
  <si>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</si>
  <si>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</si>
  <si>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</si>
  <si>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</si>
  <si>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</si>
  <si>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</si>
  <si>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</si>
  <si>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</si>
  <si>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</si>
  <si>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</si>
  <si>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</si>
  <si>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</si>
  <si>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</si>
  <si>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</si>
  <si>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</si>
  <si>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</si>
  <si>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</si>
  <si>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</si>
  <si>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</si>
  <si>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</si>
  <si>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</si>
  <si>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</si>
  <si>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</si>
  <si>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</si>
  <si>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</si>
  <si>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</si>
  <si>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</si>
  <si>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</si>
  <si>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</si>
  <si>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</si>
  <si>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</si>
  <si>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</si>
  <si>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</si>
  <si>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</si>
  <si>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</si>
  <si>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</si>
  <si>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</si>
  <si>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</si>
  <si>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</si>
  <si>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</si>
  <si>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</si>
  <si>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</si>
  <si>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</si>
  <si>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</si>
  <si>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</si>
  <si>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</si>
  <si>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</si>
  <si>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</si>
  <si>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</si>
  <si>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</si>
  <si>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</si>
  <si>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</si>
  <si>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</si>
  <si>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</si>
  <si>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</si>
  <si>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</si>
  <si>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</si>
  <si>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</si>
  <si>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</si>
  <si>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</si>
  <si>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</si>
  <si>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</si>
  <si>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</si>
  <si>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</si>
  <si>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</si>
  <si>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</si>
  <si>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</si>
  <si>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</si>
  <si>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</si>
  <si>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</si>
  <si>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</si>
  <si>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</si>
  <si>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</si>
  <si>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</si>
  <si>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</si>
  <si>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</si>
  <si>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</si>
  <si>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</si>
  <si>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</si>
  <si>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</si>
  <si>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</si>
  <si>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</si>
  <si>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</si>
  <si>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</si>
  <si>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</si>
  <si>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</si>
  <si>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</si>
  <si>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</si>
  <si>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</si>
  <si>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</si>
  <si>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</si>
  <si>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</si>
  <si>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</si>
  <si>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</si>
  <si>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</si>
  <si>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</si>
  <si>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</si>
  <si>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</si>
  <si>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</si>
  <si>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</si>
  <si>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</si>
  <si>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</si>
  <si>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</si>
  <si>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</si>
  <si>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</si>
  <si>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</si>
  <si>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</si>
  <si>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</si>
  <si>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</si>
  <si>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</si>
  <si>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</si>
  <si>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</si>
  <si>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</si>
  <si>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</si>
  <si>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</si>
  <si>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</si>
  <si>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</si>
  <si>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</si>
  <si>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</si>
  <si>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</si>
  <si>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</si>
  <si>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</si>
  <si>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</si>
  <si>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</si>
  <si>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</si>
  <si>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</si>
  <si>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</si>
  <si>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</si>
  <si>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</si>
  <si>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</si>
  <si>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</si>
  <si>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</si>
  <si>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</si>
  <si>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</si>
  <si>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</si>
  <si>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</si>
  <si>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</si>
  <si>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</si>
  <si>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</si>
  <si>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</si>
  <si>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</si>
  <si>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</si>
  <si>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</si>
  <si>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</si>
  <si>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</si>
  <si>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</si>
  <si>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</si>
  <si>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</si>
  <si>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</si>
  <si>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</si>
  <si>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</si>
  <si>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</si>
  <si>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</si>
  <si>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</si>
  <si>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</si>
  <si>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</si>
  <si>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</si>
  <si>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</si>
  <si>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</si>
  <si>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</si>
  <si>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</si>
  <si>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</si>
  <si>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</si>
  <si>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</si>
  <si>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</si>
  <si>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</si>
  <si>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</si>
  <si>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</si>
  <si>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</si>
  <si>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</si>
  <si>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</si>
  <si>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</si>
  <si>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</si>
  <si>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</si>
  <si>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</si>
  <si>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</si>
  <si>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</si>
  <si>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</si>
  <si>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</si>
  <si>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</si>
  <si>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</si>
  <si>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</si>
  <si>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</si>
  <si>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</si>
  <si>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</si>
  <si>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</si>
  <si>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</si>
  <si>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</si>
  <si>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</si>
  <si>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</si>
  <si>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</si>
  <si>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</si>
  <si>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</si>
  <si>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</si>
  <si>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</si>
  <si>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</si>
  <si>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</si>
  <si>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</si>
  <si>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</si>
  <si>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</si>
  <si>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</si>
  <si>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</si>
  <si>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</si>
  <si>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</si>
  <si>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</si>
  <si>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</si>
  <si>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</si>
  <si>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</si>
  <si>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</si>
  <si>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</si>
  <si>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</si>
  <si>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</si>
  <si>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</si>
  <si>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</si>
  <si>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</si>
  <si>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</si>
  <si>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</si>
  <si>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</si>
  <si>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</si>
  <si>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</si>
  <si>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</si>
  <si>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</si>
  <si>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</si>
  <si>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</si>
  <si>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</si>
  <si>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</si>
  <si>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</si>
  <si>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</si>
  <si>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</si>
  <si>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</si>
  <si>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</si>
  <si>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</si>
  <si>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</si>
  <si>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</si>
  <si>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</si>
  <si>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</si>
  <si>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</si>
  <si>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</si>
  <si>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</si>
  <si>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</si>
  <si>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</si>
  <si>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</si>
  <si>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</si>
  <si>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</si>
  <si>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</si>
  <si>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</si>
  <si>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</si>
  <si>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</si>
  <si>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</si>
  <si>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</si>
  <si>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</si>
  <si>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</si>
  <si>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</si>
  <si>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</si>
  <si>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</si>
  <si>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</si>
  <si>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</si>
  <si>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</si>
  <si>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</si>
  <si>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</si>
  <si>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</si>
  <si>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</si>
  <si>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</si>
  <si>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</si>
  <si>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</si>
  <si>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</si>
  <si>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</si>
  <si>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</si>
  <si>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</si>
  <si>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</si>
  <si>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</si>
  <si>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</si>
  <si>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</si>
  <si>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</si>
  <si>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</si>
  <si>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</si>
  <si>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</si>
  <si>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</si>
  <si>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</si>
  <si>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</si>
  <si>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</si>
  <si>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</si>
  <si>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</si>
  <si>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</si>
  <si>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</si>
  <si>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</si>
  <si>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</si>
  <si>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</si>
  <si>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</si>
  <si>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</si>
  <si>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</si>
  <si>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</si>
  <si>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</si>
  <si>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</si>
  <si>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</si>
  <si>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</si>
  <si>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</si>
  <si>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</si>
  <si>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</si>
  <si>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</si>
  <si>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</si>
  <si>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</si>
  <si>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</si>
  <si>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</si>
  <si>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</si>
  <si>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</si>
  <si>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</si>
  <si>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</si>
  <si>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</si>
  <si>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</si>
  <si>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</si>
  <si>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</si>
  <si>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</si>
  <si>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</si>
  <si>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</si>
  <si>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</si>
  <si>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</si>
  <si>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</si>
  <si>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</si>
  <si>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</si>
  <si>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</si>
  <si>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</si>
  <si>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</si>
  <si>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</si>
  <si>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</si>
  <si>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</si>
  <si>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</si>
  <si>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</si>
  <si>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</si>
  <si>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</si>
  <si>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</si>
  <si>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</si>
  <si>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</si>
  <si>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</si>
  <si>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</si>
  <si>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</si>
  <si>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</si>
  <si>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</si>
  <si>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</si>
  <si>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</si>
  <si>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</si>
  <si>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</si>
  <si>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</si>
  <si>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</si>
  <si>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</si>
  <si>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</si>
  <si>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</si>
  <si>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</si>
  <si>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</si>
  <si>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</si>
  <si>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</si>
  <si>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</si>
  <si>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</si>
  <si>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</si>
  <si>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</si>
  <si>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</si>
  <si>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</si>
  <si>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</si>
  <si>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</si>
  <si>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</si>
  <si>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</si>
  <si>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</si>
  <si>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</si>
  <si>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</si>
  <si>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</si>
  <si>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</si>
  <si>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</si>
  <si>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</si>
  <si>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</si>
  <si>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</si>
  <si>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</si>
  <si>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</si>
  <si>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</si>
  <si>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</si>
  <si>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</si>
  <si>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</si>
  <si>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</si>
  <si>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</si>
  <si>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</si>
  <si>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</si>
  <si>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</si>
  <si>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</si>
  <si>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</si>
  <si>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</si>
  <si>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</si>
  <si>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</si>
  <si>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</si>
  <si>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</si>
  <si>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</si>
  <si>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</si>
  <si>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</si>
  <si>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</si>
  <si>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</si>
  <si>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</si>
  <si>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</si>
  <si>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</si>
  <si>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</si>
  <si>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</si>
  <si>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</si>
  <si>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</si>
  <si>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</si>
  <si>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</si>
  <si>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</si>
  <si>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</si>
  <si>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</si>
  <si>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</si>
  <si>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</si>
  <si>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</si>
  <si>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</si>
  <si>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</si>
  <si>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</si>
  <si>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</si>
  <si>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</si>
  <si>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</si>
  <si>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</si>
  <si>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</si>
  <si>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</si>
  <si>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</si>
  <si>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</si>
  <si>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</si>
  <si>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</si>
  <si>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</si>
  <si>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</si>
  <si>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</si>
  <si>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</si>
  <si>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</si>
  <si>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</si>
  <si>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</si>
  <si>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</si>
  <si>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</si>
  <si>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</si>
  <si>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</si>
  <si>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</si>
  <si>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</si>
  <si>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</si>
  <si>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</si>
  <si>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</si>
  <si>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</si>
  <si>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</si>
  <si>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</si>
  <si>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</si>
  <si>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</si>
  <si>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</si>
  <si>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</si>
  <si>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</si>
  <si>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</si>
  <si>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</si>
  <si>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</si>
  <si>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</si>
  <si>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</si>
  <si>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</si>
  <si>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</si>
  <si>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</si>
  <si>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</si>
  <si>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</si>
  <si>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</si>
  <si>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</si>
  <si>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</si>
  <si>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</si>
  <si>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</si>
  <si>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</si>
  <si>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</si>
  <si>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</si>
  <si>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</si>
  <si>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</si>
  <si>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</si>
  <si>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</si>
  <si>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</si>
  <si>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</si>
  <si>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</si>
  <si>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</si>
  <si>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</si>
  <si>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</si>
  <si>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</si>
  <si>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</si>
  <si>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</si>
  <si>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</si>
  <si>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</si>
  <si>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</si>
  <si>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</si>
  <si>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</si>
  <si>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</si>
  <si>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</si>
  <si>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</si>
  <si>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</si>
  <si>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</si>
  <si>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</si>
  <si>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</si>
  <si>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</si>
  <si>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</si>
  <si>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</si>
  <si>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</si>
  <si>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</si>
  <si>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</si>
  <si>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</si>
  <si>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</si>
  <si>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</si>
  <si>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</si>
  <si>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</si>
  <si>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</si>
  <si>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</si>
  <si>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</si>
  <si>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</si>
  <si>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</si>
  <si>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</si>
  <si>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</si>
  <si>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</si>
  <si>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</si>
  <si>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</si>
  <si>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</si>
  <si>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</si>
  <si>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</si>
  <si>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</si>
  <si>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</si>
  <si>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</si>
  <si>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</si>
  <si>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</si>
  <si>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</si>
  <si>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</si>
  <si>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</si>
  <si>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</si>
  <si>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</si>
  <si>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</si>
  <si>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</si>
  <si>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</si>
  <si>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</si>
  <si>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</si>
  <si>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</si>
  <si>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</si>
  <si>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</si>
  <si>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</si>
  <si>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</si>
  <si>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</si>
  <si>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</si>
  <si>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</si>
  <si>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</si>
  <si>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</si>
  <si>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</si>
  <si>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</si>
  <si>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</si>
  <si>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</si>
  <si>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</si>
  <si>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</si>
  <si>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</si>
  <si>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</si>
  <si>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</si>
  <si>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</si>
  <si>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</si>
  <si>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</si>
  <si>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</si>
  <si>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</si>
  <si>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</si>
  <si>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</si>
  <si>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</si>
  <si>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</si>
  <si>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</si>
  <si>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</si>
  <si>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</si>
  <si>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</si>
  <si>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</si>
  <si>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</si>
  <si>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</si>
  <si>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</si>
  <si>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</si>
  <si>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</si>
  <si>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</si>
  <si>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</si>
  <si>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</si>
  <si>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</si>
  <si>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</si>
  <si>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</si>
  <si>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</si>
  <si>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</si>
  <si>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</si>
  <si>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</si>
  <si>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</si>
  <si>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</si>
  <si>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</si>
  <si>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</si>
  <si>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</si>
  <si>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</si>
  <si>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</si>
  <si>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</si>
  <si>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</si>
  <si>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</si>
  <si>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</si>
  <si>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</si>
  <si>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</si>
  <si>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</si>
  <si>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</si>
  <si>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</si>
  <si>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</si>
  <si>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</si>
  <si>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</si>
  <si>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</si>
  <si>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</si>
  <si>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</si>
  <si>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</si>
  <si>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</si>
  <si>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</si>
  <si>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</si>
  <si>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</si>
  <si>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</si>
  <si>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</si>
  <si>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</si>
  <si>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</si>
  <si>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</si>
  <si>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</si>
  <si>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</si>
  <si>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</si>
  <si>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</si>
  <si>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</si>
  <si>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</si>
  <si>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</si>
  <si>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</si>
  <si>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</si>
  <si>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</si>
  <si>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</si>
  <si>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</si>
  <si>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</si>
  <si>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</si>
  <si>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</si>
  <si>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</si>
  <si>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</si>
  <si>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</si>
  <si>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</si>
  <si>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</si>
  <si>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</si>
  <si>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</si>
  <si>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</si>
  <si>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</si>
  <si>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</si>
  <si>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</si>
  <si>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</si>
  <si>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</si>
  <si>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</si>
  <si>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</si>
  <si>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</si>
  <si>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</si>
  <si>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</si>
  <si>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</si>
  <si>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</si>
  <si>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</si>
  <si>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</si>
  <si>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</si>
  <si>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</si>
  <si>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</si>
  <si>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</si>
  <si>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</si>
  <si>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</si>
  <si>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</si>
  <si>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</si>
  <si>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</si>
  <si>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</si>
  <si>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</si>
  <si>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</si>
  <si>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</si>
  <si>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</si>
  <si>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</si>
  <si>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</si>
  <si>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</si>
  <si>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</si>
  <si>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</si>
  <si>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</si>
  <si>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</si>
  <si>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</si>
  <si>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</si>
  <si>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</si>
  <si>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</si>
  <si>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</si>
  <si>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</si>
  <si>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</si>
  <si>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</si>
  <si>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</si>
  <si>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</si>
  <si>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</si>
  <si>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</si>
  <si>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</si>
  <si>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</si>
  <si>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</si>
  <si>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</si>
  <si>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</si>
  <si>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</si>
  <si>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</si>
  <si>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</si>
  <si>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</si>
  <si>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</si>
  <si>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</si>
  <si>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</si>
  <si>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</si>
  <si>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</si>
  <si>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</si>
  <si>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</si>
  <si>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</si>
  <si>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</si>
  <si>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</si>
  <si>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</si>
  <si>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</si>
  <si>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</si>
  <si>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</si>
  <si>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</si>
  <si>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</si>
  <si>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</si>
  <si>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</si>
  <si>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</si>
  <si>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</si>
  <si>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</si>
  <si>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</si>
  <si>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</si>
  <si>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</si>
  <si>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</si>
  <si>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</si>
  <si>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</si>
  <si>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</si>
  <si>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</si>
  <si>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</si>
  <si>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</si>
  <si>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</si>
  <si>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</si>
  <si>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</si>
  <si>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</si>
  <si>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</si>
  <si>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</si>
  <si>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</si>
  <si>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</si>
  <si>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</si>
  <si>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</si>
  <si>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</si>
  <si>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</si>
  <si>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</si>
  <si>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</si>
  <si>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</si>
  <si>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</si>
  <si>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</si>
  <si>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</si>
  <si>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</si>
  <si>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</si>
  <si>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</si>
  <si>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</si>
  <si>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</si>
  <si>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</si>
  <si>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</si>
  <si>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</si>
  <si>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</si>
  <si>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</si>
  <si>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</si>
  <si>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</si>
  <si>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</si>
  <si>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</si>
  <si>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</si>
  <si>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</si>
  <si>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</si>
  <si>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</si>
  <si>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</si>
  <si>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</si>
  <si>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</si>
  <si>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</si>
  <si>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</si>
  <si>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</si>
  <si>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</si>
  <si>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</si>
  <si>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</si>
  <si>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</si>
  <si>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</si>
  <si>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</si>
  <si>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</si>
  <si>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</si>
  <si>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</si>
  <si>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</si>
  <si>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</si>
  <si>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</si>
  <si>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</si>
  <si>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</si>
  <si>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</si>
  <si>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</si>
  <si>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</si>
  <si>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</si>
  <si>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</si>
  <si>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</si>
  <si>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</si>
  <si>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</si>
  <si>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</si>
  <si>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</si>
  <si>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</si>
  <si>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</si>
  <si>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</si>
  <si>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</si>
  <si>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</si>
  <si>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</si>
  <si>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</si>
  <si>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</si>
  <si>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</si>
  <si>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</si>
  <si>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</si>
  <si>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</si>
  <si>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</si>
  <si>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</si>
  <si>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</si>
  <si>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</si>
  <si>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</si>
  <si>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</si>
  <si>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</si>
  <si>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</si>
  <si>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</si>
  <si>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</si>
  <si>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</si>
  <si>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</si>
  <si>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</si>
  <si>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</si>
  <si>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</si>
  <si>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</si>
  <si>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</si>
  <si>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</si>
  <si>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</si>
  <si>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</si>
  <si>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</si>
  <si>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</si>
  <si>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</si>
  <si>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</si>
  <si>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</si>
  <si>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</si>
  <si>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</si>
  <si>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</si>
  <si>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</si>
  <si>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</si>
  <si>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</si>
  <si>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</si>
  <si>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</si>
  <si>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</si>
  <si>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</si>
  <si>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</si>
  <si>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</si>
  <si>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</si>
  <si>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</si>
  <si>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</si>
  <si>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</si>
  <si>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</si>
  <si>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</si>
  <si>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</si>
  <si>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</si>
  <si>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</si>
  <si>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</si>
  <si>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</si>
  <si>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</si>
  <si>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</si>
  <si>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</si>
  <si>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</si>
  <si>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</si>
  <si>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</si>
  <si>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</si>
  <si>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</si>
  <si>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</si>
  <si>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</si>
  <si>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</si>
  <si>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</si>
  <si>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</si>
  <si>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</si>
  <si>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</si>
  <si>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</si>
  <si>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</si>
  <si>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</si>
  <si>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</si>
  <si>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</si>
  <si>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</si>
  <si>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</si>
  <si>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</si>
  <si>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</si>
  <si>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</si>
  <si>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</si>
  <si>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</si>
  <si>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</si>
  <si>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</si>
  <si>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</si>
  <si>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</si>
  <si>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</si>
  <si>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</si>
  <si>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</si>
  <si>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</si>
  <si>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</si>
  <si>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</si>
  <si>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</si>
  <si>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</si>
  <si>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</si>
  <si>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</si>
  <si>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</si>
  <si>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</si>
  <si>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</si>
  <si>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</si>
  <si>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</si>
  <si>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</si>
  <si>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</si>
  <si>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</si>
  <si>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</si>
  <si>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</si>
  <si>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</si>
  <si>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</si>
  <si>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</si>
  <si>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</si>
  <si>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</si>
  <si>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</si>
  <si>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</si>
  <si>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</si>
  <si>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</si>
  <si>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</si>
  <si>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</si>
  <si>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</si>
  <si>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</si>
  <si>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</si>
  <si>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</si>
  <si>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</si>
  <si>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</si>
  <si>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</si>
  <si>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</si>
  <si>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</si>
  <si>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</si>
  <si>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</si>
  <si>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</si>
  <si>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</si>
  <si>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</si>
  <si>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</si>
  <si>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</si>
  <si>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</si>
  <si>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</si>
  <si>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</si>
  <si>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</si>
  <si>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</si>
  <si>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</si>
  <si>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</si>
  <si>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</si>
  <si>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</si>
  <si>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</si>
  <si>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</si>
  <si>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</si>
  <si>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</si>
  <si>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</si>
  <si>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</si>
  <si>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</si>
  <si>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</si>
  <si>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</si>
  <si>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</si>
  <si>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</si>
  <si>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</si>
  <si>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</si>
  <si>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</si>
  <si>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</si>
  <si>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</si>
  <si>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</si>
  <si>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</si>
  <si>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</si>
  <si>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</si>
  <si>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</si>
  <si>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</si>
  <si>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</si>
  <si>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</si>
  <si>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</si>
  <si>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</si>
  <si>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</si>
  <si>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</si>
  <si>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</si>
  <si>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</si>
  <si>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</si>
  <si>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</si>
  <si>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</si>
  <si>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</si>
  <si>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</si>
  <si>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</si>
  <si>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</si>
  <si>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</si>
  <si>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</si>
  <si>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</si>
  <si>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</si>
  <si>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</si>
  <si>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</si>
  <si>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</si>
  <si>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</si>
  <si>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</si>
  <si>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</si>
  <si>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</si>
  <si>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</si>
  <si>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</si>
  <si>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</si>
  <si>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</si>
  <si>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</si>
  <si>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</si>
  <si>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</si>
  <si>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</si>
  <si>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</si>
  <si>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</si>
  <si>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</si>
  <si>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</si>
  <si>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</si>
  <si>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</si>
  <si>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</si>
  <si>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</si>
  <si>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</si>
  <si>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</si>
  <si>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</si>
  <si>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</si>
  <si>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</si>
  <si>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</si>
  <si>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</si>
  <si>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</si>
  <si>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</si>
  <si>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</si>
  <si>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</si>
  <si>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</si>
  <si>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</si>
  <si>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</si>
  <si>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</si>
  <si>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</si>
  <si>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</si>
  <si>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</si>
  <si>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</si>
  <si>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</si>
  <si>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</si>
  <si>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</si>
  <si>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</si>
  <si>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</si>
  <si>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</si>
  <si>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</si>
  <si>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</si>
  <si>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</si>
  <si>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</si>
  <si>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</si>
  <si>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</si>
  <si>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</si>
  <si>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</si>
  <si>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</si>
  <si>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</si>
  <si>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</si>
  <si>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</si>
  <si>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</si>
  <si>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</si>
  <si>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</si>
  <si>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</si>
  <si>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</si>
  <si>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</si>
  <si>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</si>
  <si>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</si>
  <si>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</si>
  <si>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</si>
  <si>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</si>
  <si>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</si>
  <si>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</si>
  <si>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</si>
  <si>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</si>
  <si>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</si>
  <si>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</si>
  <si>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</si>
  <si>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</si>
  <si>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</si>
  <si>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</si>
  <si>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</si>
  <si>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</si>
  <si>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</si>
  <si>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</si>
  <si>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</si>
  <si>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</si>
  <si>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</si>
  <si>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</si>
  <si>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</si>
  <si>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</si>
  <si>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</si>
  <si>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</si>
  <si>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</si>
  <si>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</si>
  <si>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</si>
  <si>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</si>
  <si>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</si>
  <si>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</si>
  <si>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</si>
  <si>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</si>
  <si>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</si>
  <si>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</si>
  <si>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</si>
  <si>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</si>
  <si>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</si>
  <si>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</si>
  <si>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</si>
  <si>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</si>
  <si>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</si>
  <si>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</si>
  <si>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</si>
  <si>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</si>
  <si>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</si>
  <si>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</si>
  <si>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</si>
  <si>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</si>
  <si>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</si>
  <si>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</si>
  <si>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</si>
  <si>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</si>
  <si>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</si>
  <si>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</si>
  <si>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</si>
  <si>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</si>
  <si>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</si>
  <si>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</si>
  <si>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</si>
  <si>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</si>
  <si>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</si>
  <si>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</si>
  <si>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</si>
  <si>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</si>
  <si>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</si>
  <si>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</si>
  <si>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</si>
  <si>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</si>
  <si>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</si>
  <si>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</si>
  <si>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</si>
  <si>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</si>
  <si>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</si>
  <si>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</si>
  <si>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</si>
  <si>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</si>
  <si>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</si>
  <si>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</si>
  <si>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</si>
  <si>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</si>
  <si>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</si>
  <si>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</si>
  <si>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</si>
  <si>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</si>
  <si>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</si>
  <si>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</si>
  <si>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</si>
  <si>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</si>
  <si>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</si>
  <si>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</si>
  <si>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</si>
  <si>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</si>
  <si>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</si>
  <si>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</si>
  <si>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</si>
  <si>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</si>
  <si>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</si>
  <si>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</si>
  <si>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</si>
  <si>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</si>
  <si>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</si>
  <si>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</si>
  <si>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</si>
  <si>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</si>
  <si>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</si>
  <si>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</si>
  <si>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</si>
  <si>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</si>
  <si>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</si>
  <si>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</si>
  <si>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</si>
  <si>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</si>
  <si>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</si>
  <si>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</si>
  <si>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</si>
  <si>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</si>
  <si>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</si>
  <si>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</si>
  <si>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</si>
  <si>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</si>
  <si>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</si>
  <si>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</si>
  <si>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</si>
  <si>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</si>
  <si>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</si>
  <si>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</si>
  <si>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</si>
  <si>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</si>
  <si>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</si>
  <si>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</si>
  <si>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</si>
  <si>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</si>
  <si>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</si>
  <si>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</si>
  <si>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</si>
  <si>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</si>
  <si>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</si>
  <si>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</si>
  <si>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</si>
  <si>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</si>
  <si>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</si>
  <si>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</si>
  <si>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</si>
  <si>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</si>
  <si>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</si>
  <si>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</si>
  <si>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</si>
  <si>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</si>
  <si>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</si>
  <si>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</si>
  <si>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</si>
  <si>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</si>
  <si>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</si>
  <si>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</si>
  <si>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</si>
  <si>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</si>
  <si>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</si>
  <si>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</si>
  <si>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</si>
  <si>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</si>
  <si>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</si>
  <si>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</si>
  <si>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</si>
  <si>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</si>
  <si>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</si>
  <si>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</si>
  <si>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</si>
  <si>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</si>
  <si>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</si>
  <si>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</si>
  <si>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</si>
  <si>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</si>
  <si>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</si>
  <si>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</si>
  <si>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</si>
  <si>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</si>
  <si>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</si>
  <si>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</si>
  <si>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</si>
  <si>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</si>
  <si>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</si>
  <si>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</si>
  <si>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</si>
  <si>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</si>
  <si>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</si>
  <si>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</si>
  <si>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</si>
  <si>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</si>
  <si>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</si>
  <si>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</si>
  <si>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</si>
  <si>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</si>
  <si>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</si>
  <si>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</si>
  <si>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</si>
  <si>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</si>
  <si>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</si>
  <si>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</si>
  <si>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</si>
  <si>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</si>
  <si>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</si>
  <si>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</si>
  <si>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</si>
  <si>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</si>
  <si>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</si>
  <si>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</si>
  <si>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</si>
  <si>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</si>
  <si>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</si>
  <si>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</si>
  <si>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</si>
  <si>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</si>
  <si>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</si>
  <si>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</si>
  <si>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</si>
  <si>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</si>
  <si>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</si>
  <si>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</si>
  <si>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</si>
  <si>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</si>
  <si>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</si>
  <si>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</si>
  <si>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</si>
  <si>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</si>
  <si>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</si>
  <si>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</si>
  <si>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</si>
  <si>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</si>
  <si>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</si>
  <si>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</si>
  <si>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</si>
  <si>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</si>
  <si>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</si>
  <si>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</si>
  <si>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</si>
  <si>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</si>
  <si>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</si>
  <si>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</si>
  <si>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</si>
  <si>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</si>
  <si>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</si>
  <si>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</si>
  <si>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</si>
  <si>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</si>
  <si>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</si>
  <si>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</si>
  <si>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</si>
  <si>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</si>
  <si>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</si>
  <si>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</si>
  <si>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</si>
  <si>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</si>
  <si>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</si>
  <si>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</si>
  <si>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</si>
  <si>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</si>
  <si>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</si>
  <si>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</si>
  <si>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</si>
  <si>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</si>
  <si>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</si>
  <si>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</si>
  <si>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</si>
  <si>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</si>
  <si>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</si>
  <si>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</si>
  <si>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</si>
  <si>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</si>
  <si>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</si>
  <si>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</si>
  <si>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</si>
  <si>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</si>
  <si>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</si>
  <si>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</si>
  <si>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</si>
  <si>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</si>
  <si>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</si>
  <si>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</si>
  <si>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</si>
  <si>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</si>
  <si>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</si>
  <si>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</si>
  <si>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</si>
  <si>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</si>
  <si>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</si>
  <si>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</si>
  <si>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</si>
  <si>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</si>
  <si>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</si>
  <si>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</si>
  <si>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</si>
  <si>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</si>
  <si>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</si>
  <si>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</si>
  <si>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</si>
  <si>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</si>
  <si>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</si>
  <si>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</si>
  <si>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</si>
  <si>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</si>
  <si>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</si>
  <si>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</si>
  <si>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</si>
  <si>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</si>
  <si>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</si>
  <si>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</si>
  <si>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</si>
  <si>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</si>
  <si>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</si>
  <si>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</si>
  <si>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</si>
  <si>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</si>
  <si>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</si>
  <si>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</si>
  <si>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</si>
  <si>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</si>
  <si>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</si>
  <si>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</si>
  <si>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</si>
  <si>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</si>
  <si>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</si>
  <si>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</si>
  <si>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</si>
  <si>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</si>
  <si>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</si>
  <si>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</si>
  <si>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</si>
  <si>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</si>
  <si>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</si>
  <si>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</si>
  <si>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</si>
  <si>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</si>
  <si>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</si>
  <si>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</si>
  <si>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</si>
  <si>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</si>
  <si>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</si>
  <si>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</si>
  <si>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</si>
  <si>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</si>
  <si>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</si>
  <si>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</si>
  <si>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</si>
  <si>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</si>
  <si>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</si>
  <si>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</si>
  <si>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</si>
  <si>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</si>
  <si>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</si>
  <si>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</si>
  <si>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</si>
  <si>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</si>
  <si>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</si>
  <si>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</si>
  <si>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</si>
  <si>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</si>
  <si>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</si>
  <si>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</si>
  <si>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</si>
  <si>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</si>
  <si>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</si>
  <si>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</si>
  <si>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</si>
  <si>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</si>
  <si>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</si>
  <si>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</si>
  <si>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</si>
  <si>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</si>
  <si>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</si>
  <si>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</si>
  <si>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</si>
  <si>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</si>
  <si>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</si>
  <si>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</si>
  <si>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</si>
  <si>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</si>
  <si>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</si>
  <si>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</si>
  <si>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</si>
  <si>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</si>
  <si>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</si>
  <si>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</si>
  <si>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</si>
  <si>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</si>
  <si>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</si>
  <si>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</si>
  <si>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</si>
  <si>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</si>
  <si>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</si>
  <si>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</si>
  <si>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</si>
  <si>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</si>
  <si>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</si>
  <si>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</si>
  <si>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</si>
  <si>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</si>
  <si>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</si>
  <si>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</si>
  <si>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</si>
  <si>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</si>
  <si>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</si>
  <si>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</si>
  <si>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</si>
  <si>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</si>
  <si>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</si>
  <si>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</si>
  <si>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</si>
  <si>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</si>
  <si>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</si>
  <si>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</si>
  <si>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</si>
  <si>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</si>
  <si>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</si>
  <si>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</si>
  <si>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</si>
  <si>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</si>
  <si>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</si>
  <si>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</si>
  <si>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</si>
  <si>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</si>
  <si>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</si>
  <si>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</si>
  <si>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</si>
  <si>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</si>
  <si>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</si>
  <si>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</si>
  <si>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</si>
  <si>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</si>
  <si>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</si>
  <si>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</si>
  <si>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</si>
  <si>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</si>
  <si>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</si>
  <si>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</si>
  <si>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</si>
  <si>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</si>
  <si>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</si>
  <si>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</si>
  <si>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</si>
  <si>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</si>
  <si>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</si>
  <si>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</si>
  <si>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</si>
  <si>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</si>
  <si>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</si>
  <si>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</si>
  <si>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</si>
  <si>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</si>
  <si>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</si>
  <si>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</si>
  <si>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</si>
  <si>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</si>
  <si>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</si>
  <si>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</si>
  <si>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</si>
  <si>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</si>
  <si>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</si>
  <si>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</si>
  <si>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</si>
  <si>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</si>
  <si>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</si>
  <si>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</si>
  <si>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</si>
  <si>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</si>
  <si>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</si>
  <si>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</si>
  <si>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</si>
  <si>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</si>
  <si>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</si>
  <si>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</si>
  <si>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</si>
  <si>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</si>
  <si>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</si>
  <si>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</si>
  <si>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</si>
  <si>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</si>
  <si>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</si>
  <si>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</si>
  <si>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</si>
  <si>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</si>
  <si>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</si>
  <si>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</si>
  <si>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</si>
  <si>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</si>
  <si>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</si>
  <si>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</si>
  <si>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</si>
  <si>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</si>
  <si>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</si>
  <si>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</si>
  <si>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</si>
  <si>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</si>
  <si>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</si>
  <si>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</si>
  <si>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</si>
  <si>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</si>
  <si>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</si>
  <si>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</si>
  <si>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</si>
  <si>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</si>
  <si>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</si>
  <si>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</si>
  <si>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</si>
  <si>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</si>
  <si>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</si>
  <si>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</si>
  <si>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</si>
  <si>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</si>
  <si>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</si>
  <si>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</si>
  <si>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</si>
  <si>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</si>
  <si>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</si>
  <si>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</si>
  <si>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</si>
  <si>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</si>
  <si>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</si>
  <si>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</si>
  <si>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</si>
  <si>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</si>
  <si>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</si>
  <si>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</si>
  <si>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</si>
  <si>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</si>
  <si>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</si>
  <si>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</si>
  <si>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</si>
  <si>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</si>
  <si>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</si>
  <si>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</si>
  <si>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</si>
  <si>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</si>
  <si>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</si>
  <si>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</si>
  <si>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</si>
  <si>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</si>
  <si>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</si>
  <si>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</si>
  <si>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</si>
  <si>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</si>
  <si>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</si>
  <si>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</si>
  <si>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</si>
  <si>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</si>
  <si>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</si>
  <si>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</si>
  <si>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</si>
  <si>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</si>
  <si>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</si>
  <si>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</si>
  <si>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</si>
  <si>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</si>
  <si>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</si>
  <si>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</si>
  <si>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</si>
  <si>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</si>
  <si>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</si>
  <si>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</si>
  <si>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</si>
  <si>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</si>
  <si>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</si>
  <si>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</si>
  <si>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</si>
  <si>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</si>
  <si>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</si>
  <si>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</si>
  <si>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</si>
  <si>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</si>
  <si>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</si>
  <si>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</si>
  <si>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</si>
  <si>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</si>
  <si>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</si>
  <si>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</si>
  <si>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</si>
  <si>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</si>
  <si>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</si>
  <si>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</si>
  <si>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</si>
  <si>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</si>
  <si>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</si>
  <si>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</si>
  <si>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</si>
  <si>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</si>
  <si>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</si>
  <si>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</si>
  <si>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</si>
  <si>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</si>
  <si>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</si>
  <si>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</si>
  <si>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</si>
  <si>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</si>
  <si>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</si>
  <si>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</si>
  <si>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</si>
  <si>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</si>
  <si>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</si>
  <si>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</si>
  <si>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</si>
  <si>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</si>
  <si>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</si>
  <si>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</si>
  <si>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</si>
  <si>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</si>
  <si>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</si>
  <si>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</si>
  <si>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</si>
  <si>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</si>
  <si>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</si>
  <si>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</si>
  <si>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</si>
  <si>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</si>
  <si>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</si>
  <si>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</si>
  <si>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</si>
  <si>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</si>
  <si>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</si>
  <si>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</si>
  <si>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</si>
  <si>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</si>
  <si>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</si>
  <si>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</si>
  <si>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</si>
  <si>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</si>
  <si>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</si>
  <si>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</si>
  <si>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</si>
  <si>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</si>
  <si>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</si>
  <si>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</si>
  <si>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</si>
  <si>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</si>
  <si>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</si>
  <si>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</si>
  <si>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</si>
  <si>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</si>
  <si>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</si>
  <si>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</si>
  <si>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</si>
  <si>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</si>
  <si>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</si>
  <si>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</si>
  <si>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</si>
  <si>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</si>
  <si>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</si>
  <si>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</si>
  <si>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</si>
  <si>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</si>
  <si>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</si>
  <si>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</si>
  <si>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</si>
  <si>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</si>
  <si>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</si>
  <si>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</si>
  <si>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</si>
  <si>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</si>
  <si>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</si>
  <si>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</si>
  <si>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</si>
  <si>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</si>
  <si>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</si>
  <si>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</si>
  <si>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</si>
  <si>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</si>
  <si>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</si>
  <si>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</si>
  <si>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</si>
  <si>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</si>
  <si>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</si>
  <si>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</si>
  <si>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</si>
  <si>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</si>
  <si>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</si>
  <si>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</si>
  <si>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</si>
  <si>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</si>
  <si>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</si>
  <si>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</si>
  <si>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</si>
  <si>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</si>
  <si>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</si>
  <si>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</si>
  <si>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</si>
  <si>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</si>
  <si>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</si>
  <si>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</si>
  <si>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</si>
  <si>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</si>
  <si>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</si>
  <si>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</si>
  <si>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</si>
  <si>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</si>
  <si>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</si>
  <si>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</si>
  <si>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</si>
  <si>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</si>
  <si>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</si>
  <si>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</si>
  <si>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</si>
  <si>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</si>
  <si>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</si>
  <si>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</si>
  <si>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</si>
  <si>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</si>
  <si>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</si>
  <si>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</si>
  <si>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</si>
  <si>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</si>
  <si>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</si>
  <si>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</si>
  <si>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</si>
  <si>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</si>
  <si>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</si>
  <si>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</si>
  <si>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</si>
  <si>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</si>
  <si>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</si>
  <si>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</si>
  <si>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</si>
  <si>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</si>
  <si>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</si>
  <si>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</si>
  <si>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</si>
  <si>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</si>
  <si>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</si>
  <si>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</si>
  <si>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</si>
  <si>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</si>
  <si>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</si>
  <si>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</si>
  <si>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</si>
  <si>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</si>
  <si>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</si>
  <si>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</si>
  <si>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</si>
  <si>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</si>
  <si>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</si>
  <si>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</si>
  <si>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</si>
  <si>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</si>
  <si>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</si>
  <si>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</si>
  <si>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</si>
  <si>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</si>
  <si>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</si>
  <si>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</si>
  <si>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</si>
  <si>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</si>
  <si>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</si>
  <si>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</si>
  <si>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</si>
  <si>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</si>
  <si>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</si>
  <si>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</si>
  <si>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</si>
  <si>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</si>
  <si>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</si>
  <si>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</si>
  <si>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</si>
  <si>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</si>
  <si>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</si>
  <si>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</si>
  <si>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</si>
  <si>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</si>
  <si>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</si>
  <si>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</si>
  <si>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</si>
  <si>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</si>
  <si>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</si>
  <si>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</si>
  <si>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</si>
  <si>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</si>
  <si>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</si>
  <si>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</si>
  <si>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</si>
  <si>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</si>
  <si>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</si>
  <si>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</si>
  <si>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</si>
  <si>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</si>
  <si>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</si>
  <si>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</si>
  <si>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</si>
  <si>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</si>
  <si>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</si>
  <si>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</si>
  <si>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</si>
  <si>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</si>
  <si>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</si>
  <si>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</si>
  <si>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</si>
  <si>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</si>
  <si>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</si>
  <si>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</si>
  <si>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</si>
  <si>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</si>
  <si>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</si>
  <si>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</si>
  <si>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</si>
  <si>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</si>
  <si>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</si>
  <si>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</si>
  <si>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</si>
  <si>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</si>
  <si>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</si>
  <si>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</si>
  <si>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</si>
  <si>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</si>
  <si>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</si>
  <si>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</si>
  <si>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</si>
  <si>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</si>
  <si>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</si>
  <si>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</si>
  <si>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</si>
  <si>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</si>
  <si>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</si>
  <si>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</si>
  <si>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</si>
  <si>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</si>
  <si>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</si>
  <si>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</si>
  <si>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</si>
  <si>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</si>
  <si>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</si>
  <si>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</si>
  <si>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</si>
  <si>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</si>
  <si>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</si>
  <si>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</si>
  <si>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</si>
  <si>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</si>
  <si>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</si>
  <si>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</si>
  <si>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</si>
  <si>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</si>
  <si>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</si>
  <si>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</si>
  <si>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</si>
  <si>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</si>
  <si>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</si>
  <si>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</si>
  <si>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</si>
  <si>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</si>
  <si>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</si>
  <si>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</si>
  <si>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</si>
  <si>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</si>
  <si>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</si>
  <si>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</si>
  <si>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</si>
  <si>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</si>
  <si>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</si>
  <si>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</si>
  <si>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</si>
  <si>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</si>
  <si>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</si>
  <si>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</si>
  <si>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</si>
  <si>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</si>
  <si>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</si>
  <si>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</si>
  <si>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</si>
  <si>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</si>
  <si>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</si>
  <si>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</si>
  <si>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</si>
  <si>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</si>
  <si>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</si>
  <si>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</si>
  <si>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</si>
  <si>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</si>
  <si>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</si>
  <si>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</si>
  <si>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</si>
  <si>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</si>
  <si>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</si>
  <si>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</si>
  <si>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</si>
  <si>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</si>
  <si>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</si>
  <si>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</si>
  <si>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</si>
  <si>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</si>
  <si>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</si>
  <si>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</si>
  <si>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</si>
  <si>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</si>
  <si>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</si>
  <si>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</si>
  <si>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</si>
  <si>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</si>
  <si>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</si>
  <si>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</si>
  <si>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</si>
  <si>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</si>
  <si>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</si>
  <si>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</si>
  <si>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</si>
  <si>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</si>
  <si>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</si>
  <si>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</si>
  <si>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</si>
  <si>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</si>
  <si>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</si>
  <si>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</si>
  <si>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</si>
  <si>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</si>
  <si>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</si>
  <si>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</si>
  <si>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</si>
  <si>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</si>
  <si>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</si>
  <si>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</si>
  <si>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</si>
  <si>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</si>
  <si>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</si>
  <si>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</si>
  <si>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</si>
  <si>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</si>
  <si>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</si>
  <si>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</si>
  <si>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</si>
  <si>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</si>
  <si>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</si>
  <si>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</si>
  <si>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</si>
  <si>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</si>
  <si>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</si>
  <si>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</si>
  <si>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</si>
  <si>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</si>
  <si>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</si>
  <si>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</si>
  <si>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</si>
  <si>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</si>
  <si>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</si>
  <si>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</si>
  <si>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</si>
  <si>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</si>
  <si>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</si>
  <si>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</si>
  <si>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</si>
  <si>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</si>
  <si>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</si>
  <si>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</si>
  <si>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</si>
  <si>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</si>
  <si>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</si>
  <si>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</si>
  <si>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</si>
  <si>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</si>
  <si>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</si>
  <si>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</si>
  <si>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</si>
  <si>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</si>
  <si>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</si>
  <si>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</si>
  <si>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</si>
  <si>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</si>
  <si>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</si>
  <si>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</si>
  <si>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</si>
  <si>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</si>
  <si>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</si>
  <si>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</si>
  <si>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</si>
  <si>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</si>
  <si>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</si>
  <si>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</si>
  <si>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</si>
  <si>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</si>
  <si>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</si>
  <si>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</si>
  <si>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</si>
  <si>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</si>
  <si>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</si>
  <si>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</si>
  <si>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</si>
  <si>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</si>
  <si>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</si>
  <si>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</si>
  <si>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</si>
  <si>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</si>
  <si>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</si>
  <si>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</si>
  <si>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</si>
  <si>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</si>
  <si>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</si>
  <si>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</si>
  <si>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</si>
  <si>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</si>
  <si>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</si>
  <si>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</si>
  <si>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</si>
  <si>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</si>
  <si>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</si>
  <si>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</si>
  <si>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</si>
  <si>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</si>
  <si>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</si>
  <si>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</si>
  <si>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</si>
  <si>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</si>
  <si>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</si>
  <si>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</si>
  <si>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</si>
  <si>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</si>
  <si>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</si>
  <si>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</si>
  <si>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</si>
  <si>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</si>
  <si>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</si>
  <si>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</si>
  <si>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</si>
  <si>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</si>
  <si>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</si>
  <si>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</si>
  <si>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</si>
  <si>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</si>
  <si>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</si>
  <si>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</si>
  <si>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</si>
  <si>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</si>
  <si>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</si>
  <si>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</si>
  <si>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</si>
  <si>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</si>
  <si>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</si>
  <si>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</si>
  <si>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</si>
  <si>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</si>
  <si>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</si>
  <si>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</si>
  <si>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</si>
  <si>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</si>
  <si>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</si>
  <si>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</si>
  <si>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</si>
  <si>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</si>
  <si>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</si>
  <si>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</si>
  <si>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</si>
  <si>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</si>
  <si>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</si>
  <si>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</si>
  <si>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</si>
  <si>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</si>
  <si>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</si>
  <si>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</si>
  <si>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</si>
  <si>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</si>
  <si>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</si>
  <si>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</si>
  <si>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</si>
  <si>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</si>
  <si>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</si>
  <si>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</si>
  <si>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</si>
  <si>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</si>
  <si>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</si>
  <si>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</si>
  <si>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</si>
  <si>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</si>
  <si>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</si>
  <si>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</si>
  <si>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</si>
  <si>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</si>
  <si>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</si>
  <si>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</si>
  <si>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</si>
  <si>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</si>
  <si>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</si>
  <si>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</si>
  <si>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</si>
  <si>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</si>
  <si>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</si>
  <si>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</si>
  <si>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</si>
  <si>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</si>
  <si>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</si>
  <si>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</si>
  <si>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</si>
  <si>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</si>
  <si>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</si>
  <si>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</si>
  <si>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</si>
  <si>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</si>
  <si>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</si>
  <si>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</si>
  <si>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</si>
  <si>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</si>
  <si>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</si>
  <si>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</si>
  <si>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</si>
  <si>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</si>
  <si>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</si>
  <si>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</si>
  <si>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</si>
  <si>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</si>
  <si>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</si>
  <si>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</si>
  <si>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</si>
  <si>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</si>
  <si>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</si>
  <si>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</si>
  <si>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</si>
  <si>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</si>
  <si>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</si>
  <si>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</si>
  <si>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</si>
  <si>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</si>
  <si>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</si>
  <si>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</si>
  <si>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</si>
  <si>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</si>
  <si>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</si>
  <si>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</si>
  <si>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</si>
  <si>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</si>
  <si>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</si>
  <si>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</si>
  <si>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</si>
  <si>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</si>
  <si>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</si>
  <si>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</si>
  <si>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</si>
  <si>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</si>
  <si>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</si>
  <si>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</si>
  <si>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</si>
  <si>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</si>
  <si>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</si>
  <si>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</si>
  <si>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</si>
  <si>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</si>
  <si>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</si>
  <si>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</si>
  <si>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</si>
  <si>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</si>
  <si>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</si>
  <si>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</si>
  <si>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</si>
  <si>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</si>
  <si>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</si>
  <si>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</si>
  <si>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</si>
  <si>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</si>
  <si>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</si>
  <si>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</si>
  <si>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</si>
  <si>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</si>
  <si>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</si>
  <si>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</si>
  <si>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</si>
  <si>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</si>
  <si>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</si>
  <si>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</si>
  <si>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</si>
  <si>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</si>
  <si>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</si>
  <si>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</si>
  <si>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</si>
  <si>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</si>
  <si>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</si>
  <si>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</si>
  <si>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</si>
  <si>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</si>
  <si>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</si>
  <si>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</si>
  <si>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</si>
  <si>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</si>
  <si>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</si>
  <si>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</si>
  <si>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</si>
  <si>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</si>
  <si>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</si>
  <si>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</si>
  <si>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</si>
  <si>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</si>
  <si>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</si>
  <si>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</si>
  <si>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</si>
  <si>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</si>
  <si>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</si>
  <si>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</si>
  <si>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</si>
  <si>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</si>
  <si>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</si>
  <si>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</si>
  <si>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</si>
  <si>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</si>
  <si>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</si>
  <si>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</si>
  <si>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</si>
  <si>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</si>
  <si>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</si>
  <si>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</si>
  <si>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</si>
  <si>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</si>
  <si>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</si>
  <si>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</si>
  <si>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</si>
  <si>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</si>
  <si>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</si>
  <si>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</si>
  <si>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</si>
  <si>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</si>
  <si>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</si>
  <si>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</si>
  <si>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</si>
  <si>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</si>
  <si>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</si>
  <si>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</si>
  <si>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</si>
  <si>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</si>
  <si>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</si>
  <si>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</si>
  <si>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</si>
  <si>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</si>
  <si>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</si>
  <si>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</si>
  <si>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</si>
  <si>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</si>
  <si>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</si>
  <si>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</si>
  <si>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</si>
  <si>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</si>
  <si>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</si>
  <si>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</si>
  <si>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</si>
  <si>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</si>
  <si>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</si>
  <si>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</si>
  <si>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</si>
  <si>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</si>
  <si>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</si>
  <si>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</si>
  <si>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</si>
  <si>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</si>
  <si>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</si>
  <si>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</si>
  <si>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</si>
  <si>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</si>
  <si>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</si>
  <si>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</si>
  <si>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</si>
  <si>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</si>
  <si>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</si>
  <si>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</si>
  <si>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</si>
  <si>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</si>
  <si>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</si>
  <si>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</si>
  <si>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</si>
  <si>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</si>
  <si>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</si>
  <si>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</si>
  <si>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</si>
  <si>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</si>
  <si>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</si>
  <si>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</si>
  <si>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</si>
  <si>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</si>
  <si>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</si>
  <si>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</si>
  <si>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</si>
  <si>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</si>
  <si>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</si>
  <si>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</si>
  <si>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</si>
  <si>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</si>
  <si>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</si>
  <si>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</si>
  <si>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</si>
  <si>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</si>
  <si>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</si>
  <si>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</si>
  <si>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</si>
  <si>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</si>
  <si>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</si>
  <si>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</si>
  <si>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</si>
  <si>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</si>
  <si>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</si>
  <si>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</si>
  <si>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</si>
  <si>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</si>
  <si>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</si>
  <si>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</si>
  <si>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</si>
  <si>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</si>
  <si>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</si>
  <si>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</si>
  <si>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</si>
  <si>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</si>
  <si>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</si>
  <si>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</si>
  <si>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</si>
  <si>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</si>
  <si>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</si>
  <si>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</si>
  <si>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</si>
  <si>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</si>
  <si>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</si>
  <si>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</si>
  <si>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</si>
  <si>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</si>
  <si>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</si>
  <si>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</si>
  <si>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</si>
  <si>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</si>
  <si>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</si>
  <si>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</si>
  <si>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</si>
  <si>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</si>
  <si>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</si>
  <si>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</si>
  <si>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</si>
  <si>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</si>
  <si>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</si>
  <si>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</si>
  <si>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</si>
  <si>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</si>
  <si>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</si>
  <si>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</si>
  <si>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</si>
  <si>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</si>
  <si>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</si>
  <si>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</si>
  <si>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</si>
  <si>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</si>
  <si>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</si>
  <si>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</si>
  <si>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</si>
  <si>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</si>
  <si>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</si>
  <si>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</si>
  <si>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</si>
  <si>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</si>
  <si>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</si>
  <si>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</si>
  <si>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</si>
  <si>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</si>
  <si>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</si>
  <si>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</si>
  <si>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</si>
  <si>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</si>
  <si>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</si>
  <si>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</si>
  <si>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</si>
  <si>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</si>
  <si>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</si>
  <si>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</si>
  <si>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</si>
  <si>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</si>
  <si>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</si>
  <si>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</si>
  <si>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</si>
  <si>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</si>
  <si>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</si>
  <si>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</si>
  <si>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</si>
  <si>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</si>
  <si>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</si>
  <si>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</si>
  <si>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</si>
  <si>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</si>
  <si>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</si>
  <si>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</si>
  <si>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</si>
  <si>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</si>
  <si>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</si>
  <si>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</si>
  <si>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</si>
  <si>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</si>
  <si>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</si>
  <si>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</si>
  <si>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</si>
  <si>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</si>
  <si>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</si>
  <si>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</si>
  <si>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</si>
  <si>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</si>
  <si>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</si>
  <si>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</si>
  <si>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</si>
  <si>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</si>
  <si>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</si>
  <si>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</si>
  <si>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</si>
  <si>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</si>
  <si>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</si>
  <si>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</si>
  <si>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</si>
  <si>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</si>
  <si>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</si>
  <si>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</si>
  <si>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</si>
  <si>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</si>
  <si>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</si>
  <si>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</si>
  <si>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</si>
  <si>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</si>
  <si>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</si>
  <si>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</si>
  <si>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</si>
  <si>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</si>
  <si>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</si>
  <si>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</si>
  <si>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</si>
  <si>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</si>
  <si>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</si>
  <si>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</si>
  <si>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</si>
  <si>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</si>
  <si>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</si>
  <si>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</si>
  <si>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</si>
  <si>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</si>
  <si>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</si>
  <si>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</si>
  <si>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</si>
  <si>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</si>
  <si>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</si>
  <si>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</si>
  <si>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</si>
  <si>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</si>
  <si>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</si>
  <si>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</si>
  <si>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</si>
  <si>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</si>
  <si>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</si>
  <si>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</si>
  <si>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</si>
  <si>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</si>
  <si>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</si>
  <si>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</si>
  <si>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</si>
  <si>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</si>
  <si>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</si>
  <si>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</si>
  <si>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</si>
  <si>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</si>
  <si>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</si>
  <si>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</si>
  <si>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</si>
  <si>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</si>
  <si>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</si>
  <si>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</si>
  <si>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</si>
  <si>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</si>
  <si>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</si>
  <si>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</si>
  <si>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</si>
  <si>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</si>
  <si>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</si>
  <si>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</si>
  <si>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</si>
  <si>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</si>
  <si>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</si>
  <si>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</si>
  <si>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</si>
  <si>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</si>
  <si>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</si>
  <si>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</si>
  <si>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</si>
  <si>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</si>
  <si>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</si>
  <si>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</si>
  <si>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</si>
  <si>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</si>
  <si>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</si>
  <si>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</si>
  <si>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</si>
  <si>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</si>
  <si>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</si>
  <si>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</si>
  <si>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</si>
  <si>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</si>
  <si>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</si>
  <si>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</si>
  <si>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</si>
  <si>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</si>
  <si>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</si>
  <si>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</si>
  <si>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</si>
  <si>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</si>
  <si>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</si>
  <si>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</si>
  <si>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</si>
  <si>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</si>
  <si>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</si>
  <si>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</si>
  <si>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</si>
  <si>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</si>
  <si>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</si>
  <si>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</si>
  <si>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</si>
  <si>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</si>
  <si>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</si>
  <si>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</si>
  <si>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</si>
  <si>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</si>
  <si>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</si>
  <si>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</si>
  <si>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</si>
  <si>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</si>
  <si>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</si>
  <si>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</si>
  <si>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</si>
  <si>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</si>
  <si>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</si>
  <si>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</si>
  <si>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</si>
  <si>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</si>
  <si>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</si>
  <si>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</si>
  <si>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</si>
  <si>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</si>
  <si>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</si>
  <si>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</si>
  <si>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</si>
  <si>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</si>
  <si>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</si>
  <si>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</si>
  <si>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</si>
  <si>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</si>
  <si>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</si>
  <si>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</si>
  <si>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</si>
  <si>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</si>
  <si>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</si>
  <si>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</si>
  <si>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</si>
  <si>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</si>
  <si>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</si>
  <si>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</si>
  <si>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</si>
  <si>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</si>
  <si>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</si>
  <si>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</si>
  <si>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</si>
  <si>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</si>
  <si>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</si>
  <si>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</si>
  <si>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</si>
  <si>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</si>
  <si>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</si>
  <si>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</si>
  <si>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</si>
  <si>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</si>
  <si>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</si>
  <si>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</si>
  <si>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</si>
  <si>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</si>
  <si>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</si>
  <si>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</si>
  <si>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</si>
  <si>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</si>
  <si>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</si>
  <si>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</si>
  <si>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</si>
  <si>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</si>
  <si>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</si>
  <si>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</si>
  <si>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</si>
  <si>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</si>
  <si>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</si>
  <si>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</si>
  <si>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</si>
  <si>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</si>
  <si>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</si>
  <si>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</si>
  <si>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</si>
  <si>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</si>
  <si>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</si>
  <si>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</si>
  <si>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</si>
  <si>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</si>
  <si>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</si>
  <si>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</si>
  <si>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</si>
  <si>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</si>
  <si>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</si>
  <si>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</si>
  <si>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</si>
  <si>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</si>
  <si>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</si>
  <si>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</si>
  <si>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</si>
  <si>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</si>
  <si>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</si>
  <si>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</si>
  <si>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</si>
  <si>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</si>
  <si>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</si>
  <si>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</si>
  <si>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</si>
  <si>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</si>
  <si>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</si>
  <si>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</si>
  <si>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</si>
  <si>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</si>
  <si>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</si>
  <si>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</si>
  <si>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</si>
  <si>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</si>
  <si>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</si>
  <si>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</si>
  <si>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</si>
  <si>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</si>
  <si>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</si>
  <si>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</si>
  <si>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</si>
  <si>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</si>
  <si>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</si>
  <si>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</si>
  <si>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</si>
  <si>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</si>
  <si>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</si>
  <si>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</si>
  <si>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</si>
  <si>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</si>
  <si>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</si>
  <si>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</si>
  <si>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</si>
  <si>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</si>
  <si>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</si>
  <si>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</si>
  <si>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</si>
  <si>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</si>
  <si>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</si>
  <si>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</si>
  <si>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</si>
  <si>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</si>
  <si>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</si>
  <si>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</si>
  <si>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</si>
  <si>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</si>
  <si>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</si>
  <si>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</si>
  <si>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</si>
  <si>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</si>
  <si>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</si>
  <si>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</si>
  <si>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</si>
  <si>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</si>
  <si>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</si>
  <si>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</si>
  <si>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</si>
  <si>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</si>
  <si>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</si>
  <si>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</si>
  <si>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</si>
  <si>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</si>
  <si>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</si>
  <si>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</si>
  <si>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</si>
  <si>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</si>
  <si>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</si>
  <si>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</si>
  <si>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</si>
  <si>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</si>
  <si>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</si>
  <si>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</si>
  <si>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</si>
  <si>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</si>
  <si>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</si>
  <si>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</si>
  <si>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</si>
  <si>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</si>
  <si>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</si>
  <si>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</si>
  <si>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</si>
  <si>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</si>
  <si>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</si>
  <si>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</si>
  <si>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</si>
  <si>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</si>
  <si>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</si>
  <si>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</si>
  <si>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</si>
  <si>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</si>
  <si>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</si>
  <si>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</si>
  <si>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</si>
  <si>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</si>
  <si>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</si>
  <si>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</si>
  <si>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</si>
  <si>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</si>
  <si>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</si>
  <si>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</si>
  <si>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</si>
  <si>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</si>
  <si>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</si>
  <si>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</si>
  <si>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</si>
  <si>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</si>
  <si>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</si>
  <si>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</si>
  <si>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</si>
  <si>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</si>
  <si>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</si>
  <si>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</si>
  <si>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</si>
  <si>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</si>
  <si>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</si>
  <si>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</si>
  <si>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</si>
  <si>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</si>
  <si>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</si>
  <si>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</si>
  <si>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</si>
  <si>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</si>
  <si>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</si>
  <si>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</si>
  <si>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</si>
  <si>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</si>
  <si>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</si>
  <si>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</si>
  <si>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</si>
  <si>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</si>
  <si>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</si>
  <si>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</si>
  <si>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</si>
  <si>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</si>
  <si>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</si>
  <si>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</si>
  <si>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</si>
  <si>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</si>
  <si>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</si>
  <si>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</si>
  <si>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</si>
  <si>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</si>
  <si>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</si>
  <si>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</si>
  <si>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</si>
  <si>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</si>
  <si>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</si>
  <si>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</si>
  <si>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</si>
  <si>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</si>
  <si>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</si>
  <si>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</si>
  <si>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</si>
  <si>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</si>
  <si>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</si>
  <si>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</si>
  <si>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</si>
  <si>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</si>
  <si>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</si>
  <si>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</si>
  <si>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</si>
  <si>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</si>
  <si>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</si>
  <si>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</si>
  <si>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</si>
  <si>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</si>
  <si>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</si>
  <si>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</si>
  <si>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</si>
  <si>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</si>
  <si>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</si>
  <si>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</si>
  <si>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</si>
  <si>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</si>
  <si>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</si>
  <si>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</si>
  <si>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</si>
  <si>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</si>
  <si>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</si>
  <si>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</si>
  <si>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</si>
  <si>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</si>
  <si>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</si>
  <si>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</si>
  <si>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</si>
  <si>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</si>
  <si>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</si>
  <si>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</si>
  <si>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</si>
  <si>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</si>
  <si>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</si>
  <si>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</si>
  <si>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</si>
  <si>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</si>
  <si>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</si>
  <si>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</si>
  <si>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</si>
  <si>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</si>
  <si>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</si>
  <si>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</si>
  <si>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</si>
  <si>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</si>
  <si>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</si>
  <si>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</si>
  <si>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</si>
  <si>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</si>
  <si>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</si>
  <si>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</si>
  <si>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</si>
  <si>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</si>
  <si>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</si>
  <si>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</si>
  <si>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</si>
  <si>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</si>
  <si>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</si>
  <si>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</si>
  <si>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</si>
  <si>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</si>
  <si>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</si>
  <si>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</si>
  <si>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</si>
  <si>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</si>
  <si>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</si>
  <si>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</si>
  <si>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</si>
  <si>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</si>
  <si>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</si>
  <si>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</si>
  <si>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</si>
  <si>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</si>
  <si>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</si>
  <si>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</si>
  <si>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</si>
  <si>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</si>
  <si>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</si>
  <si>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</si>
  <si>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</si>
  <si>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</si>
  <si>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</si>
  <si>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</si>
  <si>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</si>
  <si>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</si>
  <si>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</si>
  <si>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</si>
  <si>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</si>
  <si>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</si>
  <si>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</si>
  <si>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</si>
  <si>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</si>
  <si>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</si>
  <si>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</si>
  <si>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</si>
  <si>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</si>
  <si>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</si>
  <si>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</si>
  <si>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</si>
  <si>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</si>
  <si>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</si>
  <si>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</si>
  <si>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</si>
  <si>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</si>
  <si>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</si>
  <si>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</si>
  <si>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</si>
  <si>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</si>
  <si>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</si>
  <si>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</si>
  <si>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</si>
  <si>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</si>
  <si>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</si>
  <si>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</si>
  <si>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</si>
  <si>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</si>
  <si>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</si>
  <si>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</si>
  <si>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</si>
  <si>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</si>
  <si>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</si>
  <si>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</si>
  <si>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</si>
  <si>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</si>
  <si>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</si>
  <si>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</si>
  <si>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</si>
  <si>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</si>
  <si>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</si>
  <si>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</si>
  <si>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</si>
  <si>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</si>
  <si>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</si>
  <si>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</si>
  <si>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</si>
  <si>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</si>
  <si>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</si>
  <si>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</si>
  <si>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</si>
  <si>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</si>
  <si>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</si>
  <si>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</si>
  <si>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</si>
  <si>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</si>
  <si>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</si>
  <si>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</si>
  <si>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</si>
  <si>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</si>
  <si>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</si>
  <si>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</si>
  <si>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</si>
  <si>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</si>
  <si>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</si>
  <si>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</si>
  <si>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</si>
  <si>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</si>
  <si>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</si>
  <si>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</si>
  <si>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</si>
  <si>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</si>
  <si>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</si>
  <si>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</si>
  <si>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</si>
  <si>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</si>
  <si>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</si>
  <si>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</si>
  <si>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</si>
  <si>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</si>
  <si>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</si>
  <si>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</si>
  <si>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</si>
  <si>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</si>
  <si>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</si>
  <si>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</si>
  <si>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</si>
  <si>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</si>
  <si>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</si>
  <si>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</si>
  <si>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</si>
  <si>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</si>
  <si>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</si>
  <si>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</si>
  <si>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</si>
  <si>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</si>
  <si>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</si>
  <si>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</si>
  <si>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</si>
  <si>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</si>
  <si>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</si>
  <si>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</si>
  <si>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</si>
  <si>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</si>
  <si>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</si>
  <si>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</si>
  <si>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</si>
  <si>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</si>
  <si>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</si>
  <si>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</si>
  <si>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</si>
  <si>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</si>
  <si>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</si>
  <si>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</si>
  <si>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</si>
  <si>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</si>
  <si>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</si>
  <si>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</si>
  <si>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</si>
  <si>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</si>
  <si>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</si>
  <si>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</si>
  <si>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</si>
  <si>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</si>
  <si>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</si>
  <si>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</si>
  <si>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</si>
  <si>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</si>
  <si>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</si>
  <si>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</si>
  <si>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</si>
  <si>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</si>
  <si>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</si>
  <si>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</si>
  <si>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</si>
  <si>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</si>
  <si>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</si>
  <si>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</si>
  <si>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</si>
  <si>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</si>
  <si>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</si>
  <si>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</si>
  <si>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</si>
  <si>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</si>
  <si>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</si>
  <si>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</si>
  <si>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</si>
  <si>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</si>
  <si>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</si>
  <si>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</si>
  <si>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</si>
  <si>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</si>
  <si>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</si>
  <si>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</si>
  <si>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</si>
  <si>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</si>
  <si>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</si>
  <si>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</si>
  <si>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</si>
  <si>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</si>
  <si>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</si>
  <si>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</si>
  <si>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</si>
  <si>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</si>
  <si>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</si>
  <si>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</si>
  <si>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</si>
  <si>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</si>
  <si>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</si>
  <si>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</si>
  <si>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</si>
  <si>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</si>
  <si>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</si>
  <si>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</si>
  <si>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</si>
  <si>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</si>
  <si>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</si>
  <si>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</si>
  <si>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</si>
  <si>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</si>
  <si>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</si>
  <si>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</si>
  <si>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</si>
  <si>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</si>
  <si>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</si>
  <si>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</si>
  <si>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</si>
  <si>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</si>
  <si>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</si>
  <si>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</si>
  <si>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</si>
  <si>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</si>
  <si>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</si>
  <si>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</si>
  <si>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</si>
  <si>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</si>
  <si>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</si>
  <si>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</si>
  <si>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</si>
  <si>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</si>
  <si>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</si>
  <si>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</si>
  <si>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</si>
  <si>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</si>
  <si>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</si>
  <si>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</si>
  <si>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</si>
  <si>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</si>
  <si>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</si>
  <si>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</si>
  <si>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</si>
  <si>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</si>
  <si>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</si>
  <si>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</si>
  <si>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</si>
  <si>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</si>
  <si>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</si>
  <si>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</si>
  <si>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</si>
  <si>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</si>
  <si>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</si>
  <si>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</si>
  <si>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</si>
  <si>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</si>
  <si>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</si>
  <si>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</si>
  <si>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</si>
  <si>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</si>
  <si>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</si>
  <si>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</si>
  <si>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</si>
  <si>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</si>
  <si>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</si>
  <si>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</si>
  <si>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</si>
  <si>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</si>
  <si>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</si>
  <si>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</si>
  <si>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</si>
  <si>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</si>
  <si>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</si>
  <si>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</si>
  <si>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</si>
  <si>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</si>
  <si>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</si>
  <si>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</si>
  <si>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</si>
  <si>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</si>
  <si>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</si>
  <si>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</si>
  <si>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</si>
  <si>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</si>
  <si>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</si>
  <si>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</si>
  <si>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</si>
  <si>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</si>
  <si>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</si>
  <si>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</si>
  <si>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</si>
  <si>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</si>
  <si>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</si>
  <si>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</si>
  <si>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</si>
  <si>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</si>
  <si>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</si>
  <si>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</si>
  <si>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</si>
  <si>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</si>
  <si>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</si>
  <si>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</si>
  <si>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</si>
  <si>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</si>
  <si>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</si>
  <si>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</si>
  <si>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</si>
  <si>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</si>
  <si>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</si>
  <si>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</si>
  <si>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</si>
  <si>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</si>
  <si>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</si>
  <si>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</si>
  <si>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</si>
  <si>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</si>
  <si>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</si>
  <si>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</si>
  <si>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</si>
  <si>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</si>
  <si>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</si>
  <si>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</si>
  <si>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</si>
  <si>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</si>
  <si>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</si>
  <si>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</si>
  <si>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</si>
  <si>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</si>
  <si>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</si>
  <si>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</si>
  <si>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</si>
  <si>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</si>
  <si>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</si>
  <si>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</si>
  <si>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</si>
  <si>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</si>
  <si>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</si>
  <si>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</si>
  <si>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</si>
  <si>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</si>
  <si>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</si>
  <si>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</si>
  <si>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</si>
  <si>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</si>
  <si>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</si>
  <si>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</si>
  <si>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</si>
  <si>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</si>
  <si>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</si>
  <si>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</si>
  <si>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</si>
  <si>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</si>
  <si>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</si>
  <si>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</si>
  <si>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</si>
  <si>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</si>
  <si>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</si>
  <si>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</si>
  <si>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</si>
  <si>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</si>
  <si>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</si>
  <si>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</si>
  <si>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</si>
  <si>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</si>
  <si>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</si>
  <si>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</si>
  <si>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</si>
  <si>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</si>
  <si>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</si>
  <si>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</si>
  <si>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</si>
  <si>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</si>
  <si>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</si>
  <si>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</si>
  <si>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</si>
  <si>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</si>
  <si>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</si>
  <si>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</si>
  <si>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</si>
  <si>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</si>
  <si>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</si>
  <si>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</si>
  <si>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</si>
  <si>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</si>
  <si>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</si>
  <si>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</si>
  <si>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</si>
  <si>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</si>
  <si>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</si>
  <si>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</si>
  <si>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</si>
  <si>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</si>
  <si>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</si>
  <si>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</si>
  <si>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</si>
  <si>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</si>
  <si>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</si>
  <si>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</si>
  <si>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</si>
  <si>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</si>
  <si>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</si>
  <si>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</si>
  <si>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</si>
  <si>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</si>
  <si>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</si>
  <si>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</si>
  <si>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</si>
  <si>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</si>
  <si>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</si>
  <si>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</si>
  <si>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</si>
  <si>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</si>
  <si>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</si>
  <si>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</si>
  <si>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</si>
  <si>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</si>
  <si>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</si>
  <si>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</si>
  <si>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</si>
  <si>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</si>
  <si>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</si>
  <si>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</si>
  <si>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</si>
  <si>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</si>
  <si>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</si>
  <si>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</si>
  <si>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</si>
  <si>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</si>
  <si>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</si>
  <si>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</si>
  <si>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</si>
  <si>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</si>
  <si>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</si>
  <si>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</si>
  <si>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</si>
  <si>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</si>
  <si>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</si>
  <si>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</si>
  <si>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</si>
  <si>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</si>
  <si>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</si>
  <si>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</si>
  <si>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</si>
  <si>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</si>
  <si>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</si>
  <si>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</si>
  <si>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</si>
  <si>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</si>
  <si>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</si>
  <si>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</si>
  <si>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</si>
  <si>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</si>
  <si>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</si>
  <si>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</si>
  <si>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</si>
  <si>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</si>
  <si>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</si>
  <si>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</si>
  <si>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</si>
  <si>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</si>
  <si>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</si>
  <si>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</si>
  <si>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</si>
  <si>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</si>
  <si>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</si>
  <si>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</si>
  <si>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</si>
  <si>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</si>
  <si>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</si>
  <si>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</si>
  <si>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</si>
  <si>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</si>
  <si>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</si>
  <si>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</si>
  <si>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</si>
  <si>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</si>
  <si>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</si>
  <si>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</si>
  <si>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</si>
  <si>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</si>
  <si>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</si>
  <si>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</si>
  <si>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</si>
  <si>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</si>
  <si>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</si>
  <si>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</si>
  <si>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</si>
  <si>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</si>
  <si>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</si>
  <si>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</si>
  <si>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</si>
  <si>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</si>
  <si>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</si>
  <si>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</si>
  <si>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</si>
  <si>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</si>
  <si>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</si>
  <si>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</si>
  <si>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</si>
  <si>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</si>
  <si>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</si>
  <si>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</si>
  <si>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</si>
  <si>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</si>
  <si>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</si>
  <si>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</si>
  <si>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</si>
  <si>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</si>
  <si>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</si>
  <si>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</si>
  <si>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</si>
  <si>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</si>
  <si>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</si>
  <si>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</si>
  <si>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</si>
  <si>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</si>
  <si>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</si>
  <si>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</si>
  <si>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</si>
  <si>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</si>
  <si>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</si>
  <si>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</si>
  <si>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</si>
  <si>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</si>
  <si>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</si>
  <si>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</si>
  <si>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</si>
  <si>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</si>
  <si>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</si>
  <si>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</si>
  <si>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</si>
  <si>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</si>
  <si>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</si>
  <si>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</si>
  <si>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</si>
  <si>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</si>
  <si>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</si>
  <si>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</si>
  <si>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</si>
  <si>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</si>
  <si>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</si>
  <si>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</si>
  <si>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</si>
  <si>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</si>
  <si>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</si>
  <si>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</si>
  <si>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</si>
  <si>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</si>
  <si>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</si>
  <si>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</si>
  <si>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</si>
  <si>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</si>
  <si>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</si>
  <si>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</si>
  <si>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</si>
  <si>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</si>
  <si>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</si>
  <si>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</si>
  <si>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</si>
  <si>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</si>
  <si>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</si>
  <si>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</si>
  <si>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</si>
  <si>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</si>
  <si>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</si>
  <si>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</si>
  <si>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</si>
  <si>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</si>
  <si>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</si>
  <si>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</si>
  <si>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</si>
  <si>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</si>
  <si>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</si>
  <si>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</si>
  <si>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</si>
  <si>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</si>
  <si>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</si>
  <si>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</si>
  <si>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</si>
  <si>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</si>
  <si>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</si>
  <si>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</si>
  <si>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</si>
  <si>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</si>
  <si>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</si>
  <si>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</si>
  <si>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</si>
  <si>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</si>
  <si>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</si>
  <si>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</si>
  <si>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</si>
  <si>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</si>
  <si>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</si>
  <si>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</si>
  <si>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</si>
  <si>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</si>
  <si>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</si>
  <si>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</si>
  <si>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</si>
  <si>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</si>
  <si>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</si>
  <si>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</si>
  <si>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</si>
  <si>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</si>
  <si>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</si>
  <si>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</si>
  <si>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</si>
  <si>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</si>
  <si>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</si>
  <si>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</si>
  <si>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</si>
  <si>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</si>
  <si>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</si>
  <si>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</si>
  <si>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</si>
  <si>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</si>
  <si>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</si>
  <si>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</si>
  <si>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</si>
  <si>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</si>
  <si>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</si>
  <si>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</si>
  <si>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</si>
  <si>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</si>
  <si>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</si>
  <si>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</si>
  <si>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</si>
  <si>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</si>
  <si>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</si>
  <si>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</si>
  <si>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</si>
  <si>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</si>
  <si>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</si>
  <si>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</si>
  <si>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</si>
  <si>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</si>
  <si>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</si>
  <si>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</si>
  <si>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</si>
  <si>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</si>
  <si>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</si>
  <si>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</si>
  <si>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</si>
  <si>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</si>
  <si>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</si>
  <si>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</si>
  <si>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</si>
  <si>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</si>
  <si>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</si>
  <si>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</si>
  <si>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</si>
  <si>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</si>
  <si>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</si>
  <si>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</si>
  <si>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</si>
  <si>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</si>
  <si>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</si>
  <si>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</si>
  <si>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</si>
  <si>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</si>
  <si>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</si>
  <si>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</si>
  <si>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</si>
  <si>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</si>
  <si>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</si>
  <si>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</si>
  <si>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</si>
  <si>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</si>
  <si>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</si>
  <si>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</si>
  <si>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</si>
  <si>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</si>
  <si>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</si>
  <si>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</si>
  <si>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</si>
  <si>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</si>
  <si>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</si>
  <si>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</si>
  <si>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</si>
  <si>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</si>
  <si>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</si>
  <si>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</si>
  <si>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</si>
  <si>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</si>
  <si>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</si>
  <si>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</si>
  <si>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</si>
  <si>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</si>
  <si>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</si>
  <si>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</si>
  <si>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</si>
  <si>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</si>
  <si>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</si>
  <si>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</si>
  <si>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</si>
  <si>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</si>
  <si>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</si>
  <si>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</si>
  <si>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</si>
  <si>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</si>
  <si>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</si>
  <si>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</si>
  <si>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</si>
  <si>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</si>
  <si>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</si>
  <si>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</si>
  <si>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</si>
  <si>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</si>
  <si>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</si>
  <si>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</si>
  <si>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</si>
  <si>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</si>
  <si>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</si>
  <si>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</si>
  <si>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</si>
  <si>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</si>
  <si>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</si>
  <si>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</si>
  <si>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</si>
  <si>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</si>
  <si>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</si>
  <si>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</si>
  <si>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</si>
  <si>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</si>
  <si>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</si>
  <si>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</si>
  <si>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</si>
  <si>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</si>
  <si>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</si>
  <si>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</si>
  <si>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</si>
  <si>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</si>
  <si>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</si>
  <si>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</si>
  <si>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</si>
  <si>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</si>
  <si>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</si>
  <si>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</si>
  <si>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</si>
  <si>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</si>
  <si>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</si>
  <si>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</si>
  <si>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</si>
  <si>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</si>
  <si>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</si>
  <si>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</si>
  <si>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</si>
  <si>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</si>
  <si>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</si>
  <si>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</si>
  <si>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</si>
  <si>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</si>
  <si>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</si>
  <si>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</si>
  <si>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</si>
  <si>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</si>
  <si>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</si>
  <si>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</si>
  <si>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</si>
  <si>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</si>
  <si>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</si>
  <si>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</si>
  <si>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</si>
  <si>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</si>
  <si>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</si>
  <si>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</si>
  <si>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</si>
  <si>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</si>
  <si>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</si>
  <si>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</si>
  <si>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</si>
  <si>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</si>
  <si>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</si>
  <si>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</si>
  <si>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</si>
  <si>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</si>
  <si>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</si>
  <si>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</si>
  <si>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</si>
  <si>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</si>
  <si>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</si>
  <si>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</si>
  <si>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</si>
  <si>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</si>
  <si>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</si>
  <si>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</si>
  <si>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</si>
  <si>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</si>
  <si>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</si>
  <si>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</si>
  <si>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</si>
  <si>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</si>
  <si>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</si>
  <si>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</si>
  <si>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</si>
  <si>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</si>
  <si>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</si>
  <si>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</si>
  <si>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</si>
  <si>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</si>
  <si>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</si>
  <si>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</si>
  <si>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</si>
  <si>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</si>
  <si>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</si>
  <si>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</si>
  <si>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</si>
  <si>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</si>
  <si>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</si>
  <si>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</si>
  <si>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</si>
  <si>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</si>
  <si>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</si>
  <si>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</si>
  <si>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</si>
  <si>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</si>
  <si>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</si>
  <si>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</si>
  <si>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</si>
  <si>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</si>
  <si>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</si>
  <si>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</si>
  <si>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</si>
  <si>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</si>
  <si>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</si>
  <si>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</si>
  <si>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</si>
  <si>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</si>
  <si>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</si>
  <si>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</si>
  <si>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</si>
  <si>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</si>
  <si>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</si>
  <si>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</si>
  <si>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</si>
  <si>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</si>
  <si>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</si>
  <si>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</si>
  <si>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</si>
  <si>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</si>
  <si>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</si>
  <si>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</si>
  <si>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</si>
  <si>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</si>
  <si>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</si>
  <si>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</si>
  <si>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</si>
  <si>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</si>
  <si>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</si>
  <si>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</si>
  <si>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</si>
  <si>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</si>
  <si>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</si>
  <si>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</si>
  <si>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</si>
  <si>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</si>
  <si>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</si>
  <si>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</si>
  <si>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</si>
  <si>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</si>
  <si>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</si>
  <si>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</si>
  <si>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</si>
  <si>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</si>
  <si>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</si>
  <si>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</si>
  <si>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</si>
  <si>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</si>
  <si>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</si>
  <si>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</si>
  <si>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</si>
  <si>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</si>
  <si>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</si>
  <si>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</si>
  <si>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</si>
  <si>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</si>
  <si>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</si>
  <si>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</si>
  <si>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</si>
  <si>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</si>
  <si>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</si>
  <si>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</si>
  <si>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</si>
  <si>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</si>
  <si>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</si>
  <si>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</si>
  <si>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</si>
  <si>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</si>
  <si>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</si>
  <si>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</si>
  <si>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</si>
  <si>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</si>
  <si>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</si>
  <si>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</si>
  <si>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</si>
  <si>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</si>
  <si>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</si>
  <si>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</si>
  <si>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</si>
  <si>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</si>
  <si>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</si>
  <si>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</si>
  <si>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</si>
  <si>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</si>
  <si>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</si>
  <si>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</si>
  <si>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</si>
  <si>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</si>
  <si>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</si>
  <si>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</si>
  <si>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</si>
  <si>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</si>
  <si>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</si>
  <si>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</si>
  <si>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</si>
  <si>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</si>
  <si>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</si>
  <si>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</si>
  <si>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</si>
  <si>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</si>
  <si>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</si>
  <si>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</si>
  <si>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</si>
  <si>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</si>
  <si>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</si>
  <si>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</si>
  <si>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</si>
  <si>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</si>
  <si>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</si>
  <si>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</si>
  <si>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</si>
  <si>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</si>
  <si>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</si>
  <si>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</si>
  <si>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</si>
  <si>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</si>
  <si>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</si>
  <si>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</si>
  <si>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</si>
  <si>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</si>
  <si>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</si>
  <si>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</si>
  <si>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</si>
  <si>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</si>
  <si>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</si>
  <si>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</si>
  <si>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</si>
  <si>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</si>
  <si>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</si>
  <si>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</si>
  <si>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</si>
  <si>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</si>
  <si>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</si>
  <si>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</si>
  <si>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</si>
  <si>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</si>
  <si>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</si>
  <si>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</si>
  <si>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</si>
  <si>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</si>
  <si>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</si>
  <si>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</si>
  <si>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</si>
  <si>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</si>
  <si>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</si>
  <si>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</si>
  <si>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</si>
  <si>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</si>
  <si>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</si>
  <si>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</si>
  <si>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</si>
  <si>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</si>
  <si>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</si>
  <si>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</si>
  <si>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</si>
  <si>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</si>
  <si>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</si>
  <si>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</si>
  <si>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</si>
  <si>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</si>
  <si>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</si>
  <si>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</si>
  <si>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</si>
  <si>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</si>
  <si>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</si>
  <si>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</si>
  <si>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</si>
  <si>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</si>
  <si>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</si>
  <si>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</si>
  <si>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</si>
  <si>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</si>
  <si>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</si>
  <si>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</si>
  <si>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</si>
  <si>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</si>
  <si>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</si>
  <si>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</si>
  <si>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</si>
  <si>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</si>
  <si>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</si>
  <si>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</si>
  <si>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</si>
  <si>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</si>
  <si>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</si>
  <si>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</si>
  <si>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</si>
  <si>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</si>
  <si>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</si>
  <si>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</si>
  <si>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</si>
  <si>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</si>
  <si>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</si>
  <si>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</si>
  <si>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</si>
  <si>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</si>
  <si>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</si>
  <si>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</si>
  <si>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</si>
  <si>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</si>
  <si>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</si>
  <si>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</si>
  <si>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</si>
  <si>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</si>
  <si>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</si>
  <si>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</si>
  <si>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</si>
  <si>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</si>
  <si>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</si>
  <si>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</si>
  <si>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</si>
  <si>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</si>
  <si>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</si>
  <si>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</si>
  <si>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</si>
  <si>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</si>
  <si>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</si>
  <si>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</si>
  <si>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</si>
  <si>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</si>
  <si>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</si>
  <si>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</si>
  <si>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</si>
  <si>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</si>
  <si>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</si>
  <si>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</si>
  <si>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</si>
  <si>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</si>
  <si>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</si>
  <si>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</si>
  <si>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</si>
  <si>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</si>
  <si>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</si>
  <si>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</si>
  <si>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</si>
  <si>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</si>
  <si>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</si>
  <si>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</si>
  <si>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</si>
  <si>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</si>
  <si>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</si>
  <si>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</si>
  <si>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</si>
  <si>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</si>
  <si>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</si>
  <si>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</si>
  <si>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</si>
  <si>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</si>
  <si>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</si>
  <si>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</si>
  <si>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</si>
  <si>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</si>
  <si>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</si>
  <si>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</si>
  <si>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</si>
  <si>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</si>
  <si>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</si>
  <si>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</si>
  <si>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</si>
  <si>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</si>
  <si>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</si>
  <si>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</si>
  <si>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</si>
  <si>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</si>
  <si>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</si>
  <si>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</si>
  <si>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</si>
  <si>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</si>
  <si>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</si>
  <si>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</si>
  <si>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</si>
  <si>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</si>
  <si>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</si>
  <si>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</si>
  <si>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</si>
  <si>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</si>
  <si>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</si>
  <si>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</si>
  <si>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</si>
  <si>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</si>
  <si>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</si>
  <si>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</si>
  <si>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</si>
  <si>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</si>
  <si>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</si>
  <si>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</si>
  <si>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</si>
  <si>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</si>
  <si>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</si>
  <si>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</si>
  <si>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</si>
  <si>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</si>
  <si>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</si>
  <si>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</si>
  <si>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</si>
  <si>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</si>
  <si>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</si>
  <si>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</si>
  <si>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</si>
  <si>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</si>
  <si>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</si>
  <si>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</si>
  <si>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</si>
  <si>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</si>
  <si>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</si>
  <si>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</si>
  <si>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</si>
  <si>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</si>
  <si>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</si>
  <si>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</si>
  <si>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</si>
  <si>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</si>
  <si>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</si>
  <si>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</si>
  <si>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</si>
  <si>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</si>
  <si>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</si>
  <si>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</si>
  <si>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</si>
  <si>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</si>
  <si>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</si>
  <si>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</si>
  <si>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</si>
  <si>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</si>
  <si>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</si>
  <si>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</si>
  <si>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</si>
  <si>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</si>
  <si>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</si>
  <si>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</si>
  <si>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</si>
  <si>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</si>
  <si>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</si>
  <si>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</si>
  <si>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</si>
  <si>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</si>
  <si>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</si>
  <si>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</si>
  <si>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</si>
  <si>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</si>
  <si>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</si>
  <si>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</si>
  <si>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</si>
  <si>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</si>
  <si>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</si>
  <si>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</si>
  <si>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</si>
  <si>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</si>
  <si>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</si>
  <si>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</si>
  <si>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</si>
  <si>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</si>
  <si>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</si>
  <si>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</si>
  <si>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</si>
  <si>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</si>
  <si>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</si>
  <si>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</si>
  <si>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</si>
  <si>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</si>
  <si>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</si>
  <si>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</si>
  <si>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</si>
  <si>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</si>
  <si>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</si>
  <si>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</si>
  <si>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</si>
  <si>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</si>
  <si>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</si>
  <si>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</si>
  <si>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</si>
  <si>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</si>
  <si>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</si>
  <si>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</si>
  <si>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</si>
  <si>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</si>
  <si>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</si>
  <si>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</si>
  <si>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</si>
  <si>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</si>
  <si>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</si>
  <si>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</si>
  <si>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</si>
  <si>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</si>
  <si>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</si>
  <si>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</si>
  <si>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</si>
  <si>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</si>
  <si>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</si>
  <si>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</si>
  <si>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</si>
  <si>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</si>
  <si>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</si>
  <si>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</si>
  <si>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</si>
  <si>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</si>
  <si>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</si>
  <si>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</si>
  <si>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</si>
  <si>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</si>
  <si>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</si>
  <si>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</si>
  <si>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</si>
  <si>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</si>
  <si>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</si>
  <si>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</si>
  <si>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</si>
  <si>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</si>
  <si>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</si>
  <si>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</si>
  <si>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</si>
  <si>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</si>
  <si>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</si>
  <si>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</si>
  <si>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</si>
  <si>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</si>
  <si>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</si>
  <si>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</si>
  <si>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</si>
  <si>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</si>
  <si>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</si>
  <si>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</si>
  <si>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</si>
  <si>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</si>
  <si>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</si>
  <si>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</si>
  <si>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</si>
  <si>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</si>
  <si>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</si>
  <si>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</si>
  <si>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</si>
  <si>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</si>
  <si>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</si>
  <si>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</si>
  <si>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</si>
  <si>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</si>
  <si>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</si>
  <si>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</si>
  <si>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</si>
  <si>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</si>
  <si>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</si>
  <si>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</si>
  <si>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</si>
  <si>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</si>
  <si>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</si>
  <si>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</si>
  <si>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</si>
  <si>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</si>
  <si>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</si>
  <si>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</si>
  <si>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</si>
  <si>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</si>
  <si>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</si>
  <si>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</si>
  <si>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</si>
  <si>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</si>
  <si>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</si>
  <si>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</si>
  <si>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</si>
  <si>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</si>
  <si>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</si>
  <si>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</si>
  <si>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</si>
  <si>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</si>
  <si>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</si>
  <si>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</si>
  <si>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</si>
  <si>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</si>
  <si>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</si>
  <si>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</si>
  <si>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</si>
  <si>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</si>
  <si>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</si>
  <si>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</si>
  <si>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</si>
  <si>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</si>
  <si>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</si>
  <si>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</si>
  <si>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</si>
  <si>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</si>
  <si>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</si>
  <si>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</si>
  <si>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</si>
  <si>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</si>
  <si>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</si>
  <si>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</si>
  <si>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</si>
  <si>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</si>
  <si>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</si>
  <si>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</si>
  <si>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</si>
  <si>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</si>
  <si>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</si>
  <si>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</si>
  <si>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</si>
  <si>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</si>
  <si>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</si>
  <si>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</si>
  <si>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</si>
  <si>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</si>
  <si>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</si>
  <si>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</si>
  <si>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</si>
  <si>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</si>
  <si>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</si>
  <si>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</si>
  <si>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</si>
  <si>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</si>
  <si>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</si>
  <si>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</si>
  <si>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</si>
  <si>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</si>
  <si>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</si>
  <si>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</si>
  <si>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</si>
  <si>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</si>
  <si>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</si>
  <si>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</si>
  <si>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</si>
  <si>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</si>
  <si>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</si>
  <si>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</si>
  <si>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</si>
  <si>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</si>
  <si>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</si>
  <si>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</si>
  <si>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</si>
  <si>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</si>
  <si>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</si>
  <si>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</si>
  <si>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</si>
  <si>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</si>
  <si>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</si>
  <si>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</si>
  <si>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</si>
  <si>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</si>
  <si>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</si>
  <si>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</si>
  <si>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</si>
  <si>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</si>
  <si>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</si>
  <si>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</si>
  <si>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</si>
  <si>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</si>
  <si>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</si>
  <si>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</si>
  <si>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</si>
  <si>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</si>
  <si>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</si>
  <si>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</si>
  <si>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</si>
  <si>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</si>
  <si>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</si>
  <si>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</si>
  <si>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</si>
  <si>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</si>
  <si>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</si>
  <si>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</si>
  <si>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</si>
  <si>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</si>
  <si>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</si>
  <si>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</si>
  <si>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</si>
  <si>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</si>
  <si>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</si>
  <si>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</si>
  <si>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</si>
  <si>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</si>
  <si>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</si>
  <si>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</si>
  <si>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</si>
  <si>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</si>
  <si>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</si>
  <si>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</si>
  <si>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</si>
  <si>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</si>
  <si>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</si>
  <si>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</si>
  <si>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</si>
  <si>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</si>
  <si>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</si>
  <si>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</si>
  <si>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</si>
  <si>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</si>
  <si>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</si>
  <si>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</si>
  <si>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</si>
  <si>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</si>
  <si>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</si>
  <si>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</si>
  <si>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</si>
  <si>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</si>
  <si>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</si>
  <si>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</si>
  <si>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</si>
  <si>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</si>
  <si>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</si>
  <si>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</si>
  <si>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</si>
  <si>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</si>
  <si>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</si>
  <si>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</si>
  <si>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</si>
  <si>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</si>
  <si>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</si>
  <si>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</si>
  <si>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</si>
  <si>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</si>
  <si>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</si>
  <si>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</si>
  <si>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</si>
  <si>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</si>
  <si>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</si>
  <si>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</si>
  <si>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</si>
  <si>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</si>
  <si>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</si>
  <si>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</si>
  <si>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</si>
  <si>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</si>
  <si>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</si>
  <si>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</si>
  <si>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</si>
  <si>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</si>
  <si>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</si>
  <si>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</si>
  <si>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</si>
  <si>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</si>
  <si>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</si>
  <si>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</si>
  <si>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</si>
  <si>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</si>
  <si>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</si>
  <si>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</si>
  <si>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</si>
  <si>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</si>
  <si>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</si>
  <si>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</si>
  <si>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</si>
  <si>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</si>
  <si>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</si>
  <si>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</si>
  <si>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</si>
  <si>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</si>
  <si>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</si>
  <si>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</si>
  <si>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</si>
  <si>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</si>
  <si>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</si>
  <si>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</si>
  <si>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</si>
  <si>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</si>
  <si>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</si>
  <si>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</si>
  <si>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</si>
  <si>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</si>
  <si>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</si>
  <si>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</si>
  <si>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</si>
  <si>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</si>
  <si>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</si>
  <si>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</si>
  <si>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</si>
  <si>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</si>
  <si>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</si>
  <si>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</si>
  <si>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</si>
  <si>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</si>
  <si>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</si>
  <si>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</si>
  <si>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</si>
  <si>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</si>
  <si>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</si>
  <si>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</si>
  <si>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</si>
  <si>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</si>
  <si>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</si>
  <si>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</si>
  <si>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</si>
  <si>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</si>
  <si>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</si>
  <si>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</si>
  <si>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</si>
  <si>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</si>
  <si>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</si>
  <si>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</si>
  <si>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</si>
  <si>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</si>
  <si>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</si>
  <si>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</si>
  <si>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</si>
  <si>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</si>
  <si>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</si>
  <si>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</si>
  <si>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</si>
  <si>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</si>
  <si>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</si>
  <si>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</si>
  <si>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</si>
  <si>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</si>
  <si>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</si>
  <si>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</si>
  <si>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</si>
  <si>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</si>
  <si>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</si>
  <si>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</si>
  <si>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</si>
  <si>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</si>
  <si>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</si>
  <si>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</si>
  <si>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</si>
  <si>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</si>
  <si>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</si>
  <si>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</si>
  <si>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</si>
  <si>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</si>
  <si>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</si>
  <si>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</si>
  <si>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</si>
  <si>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</si>
  <si>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</si>
  <si>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</si>
  <si>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</si>
  <si>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</si>
  <si>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</si>
  <si>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</si>
  <si>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</si>
  <si>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</si>
  <si>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</si>
  <si>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</si>
  <si>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</si>
  <si>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</si>
  <si>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</si>
  <si>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</si>
  <si>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</si>
  <si>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</si>
  <si>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</si>
  <si>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</si>
  <si>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</si>
  <si>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</si>
  <si>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</si>
  <si>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</si>
  <si>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</si>
  <si>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</si>
  <si>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</si>
  <si>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</si>
  <si>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</si>
  <si>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</si>
  <si>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</si>
  <si>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</si>
  <si>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</si>
  <si>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</si>
  <si>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</si>
  <si>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</si>
  <si>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</si>
  <si>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</si>
  <si>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</si>
  <si>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</si>
  <si>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</si>
  <si>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</si>
  <si>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</si>
  <si>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</si>
  <si>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</si>
  <si>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</si>
  <si>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</si>
  <si>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</si>
  <si>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</si>
  <si>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</si>
  <si>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</si>
  <si>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</si>
  <si>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</si>
  <si>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</si>
  <si>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</si>
  <si>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</si>
  <si>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</si>
  <si>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</si>
  <si>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</si>
  <si>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</si>
  <si>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</si>
  <si>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</si>
  <si>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</si>
  <si>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</si>
  <si>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</si>
  <si>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</si>
  <si>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</si>
  <si>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</si>
  <si>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</si>
  <si>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</si>
  <si>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</si>
  <si>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</si>
  <si>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</si>
  <si>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</si>
  <si>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</si>
  <si>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</si>
  <si>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</si>
  <si>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</si>
  <si>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</si>
  <si>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</si>
  <si>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</si>
  <si>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</si>
  <si>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</si>
  <si>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</si>
  <si>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</si>
  <si>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</si>
  <si>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</si>
  <si>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</si>
  <si>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</si>
  <si>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</si>
  <si>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</si>
  <si>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</si>
  <si>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</si>
  <si>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</si>
  <si>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</si>
  <si>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</si>
  <si>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</si>
  <si>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</si>
  <si>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</si>
  <si>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</si>
  <si>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</si>
  <si>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</si>
  <si>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</si>
  <si>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</si>
  <si>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</si>
  <si>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</si>
  <si>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</si>
  <si>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</si>
  <si>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</si>
  <si>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</si>
  <si>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</si>
  <si>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</si>
  <si>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</si>
  <si>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</si>
  <si>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</si>
  <si>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</si>
  <si>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</si>
  <si>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</si>
  <si>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</si>
  <si>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</si>
  <si>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</si>
  <si>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</si>
  <si>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</si>
  <si>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</si>
  <si>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</si>
  <si>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</si>
  <si>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</si>
  <si>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</si>
  <si>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</si>
  <si>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</si>
  <si>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</si>
  <si>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</si>
  <si>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</si>
  <si>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</si>
  <si>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</si>
  <si>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</si>
  <si>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</si>
  <si>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</si>
  <si>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</si>
  <si>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</si>
  <si>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</si>
  <si>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</si>
  <si>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</si>
  <si>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</si>
  <si>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</si>
  <si>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</si>
  <si>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</si>
  <si>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</si>
  <si>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</si>
  <si>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</si>
  <si>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</si>
  <si>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</si>
  <si>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</si>
  <si>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</si>
  <si>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</si>
  <si>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</si>
  <si>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</si>
  <si>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</si>
  <si>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</si>
  <si>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</si>
  <si>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</si>
  <si>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</si>
  <si>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</si>
  <si>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</si>
  <si>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</si>
  <si>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</si>
  <si>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</si>
  <si>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</si>
  <si>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</si>
  <si>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</si>
  <si>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</si>
  <si>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</si>
  <si>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</si>
  <si>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</si>
  <si>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</si>
  <si>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</si>
  <si>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</si>
  <si>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</si>
  <si>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</si>
  <si>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</si>
  <si>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</si>
  <si>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</si>
  <si>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</si>
  <si>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</si>
  <si>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</si>
  <si>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</si>
  <si>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</si>
  <si>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</si>
  <si>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</si>
  <si>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</si>
  <si>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</si>
  <si>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</si>
  <si>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</si>
  <si>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</si>
  <si>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</si>
  <si>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</si>
  <si>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</si>
  <si>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</si>
  <si>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</si>
  <si>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</si>
  <si>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</si>
  <si>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</si>
  <si>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</si>
  <si>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</si>
  <si>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</si>
  <si>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</si>
  <si>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</si>
  <si>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</si>
  <si>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</si>
  <si>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</si>
  <si>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</si>
  <si>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</si>
  <si>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</si>
  <si>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</si>
  <si>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</si>
  <si>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</si>
  <si>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</si>
  <si>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</si>
  <si>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</si>
  <si>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</si>
  <si>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</si>
  <si>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</si>
  <si>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</si>
  <si>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</si>
  <si>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</si>
  <si>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</si>
  <si>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</si>
  <si>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</si>
  <si>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</si>
  <si>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</si>
  <si>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</si>
  <si>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</si>
  <si>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</si>
  <si>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</si>
  <si>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</si>
  <si>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</si>
  <si>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</si>
  <si>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</si>
  <si>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</si>
  <si>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</si>
  <si>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</si>
  <si>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</si>
  <si>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</si>
  <si>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</si>
  <si>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</si>
  <si>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</si>
  <si>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</si>
  <si>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</si>
  <si>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</si>
  <si>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</si>
  <si>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</si>
  <si>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</si>
  <si>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</si>
  <si>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</si>
  <si>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</si>
  <si>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</si>
  <si>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</si>
  <si>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</si>
  <si>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</si>
  <si>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</si>
  <si>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</si>
  <si>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</si>
  <si>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</si>
  <si>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</si>
  <si>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</si>
  <si>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</si>
  <si>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</si>
  <si>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</si>
  <si>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</si>
  <si>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</si>
  <si>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</si>
  <si>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</si>
  <si>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</si>
  <si>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</si>
  <si>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</si>
  <si>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</si>
  <si>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</si>
  <si>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</si>
  <si>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</si>
  <si>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</si>
  <si>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</si>
  <si>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</si>
  <si>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</si>
  <si>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</si>
  <si>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</si>
  <si>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</si>
  <si>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</si>
  <si>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</si>
  <si>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</si>
  <si>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</si>
  <si>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</si>
  <si>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</si>
  <si>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</si>
  <si>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</si>
  <si>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</si>
  <si>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</si>
  <si>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</si>
  <si>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</si>
  <si>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</si>
  <si>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</si>
  <si>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</si>
  <si>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</si>
  <si>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</si>
  <si>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</si>
  <si>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</si>
  <si>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</si>
  <si>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</si>
  <si>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</si>
  <si>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</si>
  <si>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</si>
  <si>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</si>
  <si>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</si>
  <si>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</si>
  <si>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</si>
  <si>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</si>
  <si>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</si>
  <si>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</si>
  <si>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</si>
  <si>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</si>
  <si>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</si>
  <si>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</si>
  <si>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</si>
  <si>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</si>
  <si>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</si>
  <si>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</si>
  <si>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</si>
  <si>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</si>
  <si>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</si>
  <si>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</si>
  <si>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</si>
  <si>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</si>
  <si>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</si>
  <si>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</si>
  <si>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</si>
  <si>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</si>
  <si>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</si>
  <si>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</si>
  <si>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</si>
  <si>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</si>
  <si>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</si>
  <si>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</si>
  <si>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</si>
  <si>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</si>
  <si>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</si>
  <si>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</si>
  <si>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</si>
  <si>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</si>
  <si>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</si>
  <si>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</si>
  <si>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</si>
  <si>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</si>
  <si>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</si>
  <si>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</si>
  <si>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</si>
  <si>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</si>
  <si>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</si>
  <si>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</si>
  <si>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</si>
  <si>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</si>
  <si>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</si>
  <si>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</si>
  <si>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</si>
  <si>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</si>
  <si>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</si>
  <si>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</si>
  <si>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</si>
  <si>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</si>
  <si>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</si>
  <si>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</si>
  <si>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</si>
  <si>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</si>
  <si>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</si>
  <si>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</si>
  <si>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</si>
  <si>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</si>
  <si>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</si>
  <si>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</si>
  <si>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</si>
  <si>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</si>
  <si>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</si>
  <si>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</si>
  <si>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</si>
  <si>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</si>
  <si>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</si>
  <si>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</si>
  <si>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</si>
  <si>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</si>
  <si>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</si>
  <si>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</si>
  <si>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</si>
  <si>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</si>
  <si>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</si>
  <si>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</si>
  <si>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</si>
  <si>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</si>
  <si>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</si>
  <si>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</si>
  <si>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</si>
  <si>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</si>
  <si>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</si>
  <si>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</si>
  <si>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</si>
  <si>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</si>
  <si>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</si>
  <si>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</si>
  <si>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</si>
  <si>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</si>
  <si>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</si>
  <si>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</si>
  <si>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</si>
  <si>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</si>
  <si>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</si>
  <si>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</si>
  <si>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</si>
  <si>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</si>
  <si>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</si>
  <si>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</si>
  <si>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</si>
  <si>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</si>
  <si>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</si>
  <si>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</si>
  <si>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</si>
  <si>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</si>
  <si>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</si>
  <si>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</si>
  <si>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</si>
  <si>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</si>
  <si>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</si>
  <si>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</si>
  <si>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</si>
  <si>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</si>
  <si>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</si>
  <si>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</si>
  <si>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</si>
  <si>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</si>
  <si>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</si>
  <si>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</si>
  <si>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</si>
  <si>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</si>
  <si>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</si>
  <si>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</si>
  <si>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</si>
  <si>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</si>
  <si>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</si>
  <si>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</si>
  <si>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</si>
  <si>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</si>
  <si>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</si>
  <si>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</si>
  <si>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</si>
  <si>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</si>
  <si>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</si>
  <si>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</si>
  <si>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</si>
  <si>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</si>
  <si>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</si>
  <si>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</si>
  <si>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</si>
  <si>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</si>
  <si>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</si>
  <si>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</si>
  <si>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</si>
  <si>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</si>
  <si>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</si>
  <si>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</si>
  <si>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</si>
  <si>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</si>
  <si>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</si>
  <si>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</si>
  <si>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</si>
  <si>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</si>
  <si>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</si>
  <si>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</si>
  <si>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</si>
  <si>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</si>
  <si>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</si>
  <si>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</si>
  <si>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</si>
  <si>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</si>
  <si>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</si>
  <si>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</si>
  <si>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</si>
  <si>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</si>
  <si>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</si>
  <si>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</si>
  <si>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</si>
  <si>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</si>
  <si>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</si>
  <si>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</si>
  <si>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</si>
  <si>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</si>
  <si>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</si>
  <si>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</si>
  <si>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</si>
  <si>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</si>
  <si>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</si>
  <si>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</si>
  <si>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</si>
  <si>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</si>
  <si>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</si>
  <si>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</si>
  <si>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</si>
  <si>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</si>
  <si>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</si>
  <si>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</si>
  <si>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</si>
  <si>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</si>
  <si>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</si>
  <si>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</si>
  <si>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</si>
  <si>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</si>
  <si>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</si>
  <si>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</si>
  <si>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</si>
  <si>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</si>
  <si>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</si>
  <si>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</si>
  <si>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</si>
  <si>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</si>
  <si>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</si>
  <si>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</si>
  <si>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</si>
  <si>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</si>
  <si>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</si>
  <si>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</si>
  <si>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</si>
  <si>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</si>
  <si>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</si>
  <si>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</si>
  <si>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</si>
  <si>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</si>
  <si>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</si>
  <si>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</si>
  <si>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</si>
  <si>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</si>
  <si>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</si>
  <si>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</si>
  <si>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</si>
  <si>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</si>
  <si>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</si>
  <si>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</si>
  <si>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</si>
  <si>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</si>
  <si>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</si>
  <si>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</si>
  <si>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</si>
  <si>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</si>
  <si>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</si>
  <si>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</si>
  <si>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</si>
  <si>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</si>
  <si>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</si>
  <si>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</si>
  <si>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</si>
  <si>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</si>
  <si>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</si>
  <si>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</si>
  <si>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</si>
  <si>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</si>
  <si>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</si>
  <si>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</si>
  <si>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</si>
  <si>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</si>
  <si>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</si>
  <si>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</si>
  <si>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</si>
  <si>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</si>
  <si>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</si>
  <si>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</si>
  <si>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</si>
  <si>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</si>
  <si>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</si>
  <si>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</si>
  <si>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</si>
  <si>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</si>
  <si>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</si>
  <si>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</si>
  <si>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</si>
  <si>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</si>
  <si>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</si>
  <si>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</si>
  <si>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</si>
  <si>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</si>
  <si>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</si>
  <si>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</si>
  <si>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</si>
  <si>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</si>
  <si>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</si>
  <si>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</si>
  <si>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</si>
  <si>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</si>
  <si>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</si>
  <si>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</si>
  <si>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</si>
  <si>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</si>
  <si>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</si>
  <si>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</si>
  <si>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</si>
  <si>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</si>
  <si>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</si>
  <si>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</si>
  <si>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</si>
  <si>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</si>
  <si>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</si>
  <si>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</si>
  <si>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</si>
  <si>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</si>
  <si>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</si>
  <si>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</si>
  <si>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</si>
  <si>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</si>
  <si>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</si>
  <si>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</si>
  <si>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</si>
  <si>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</si>
  <si>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</si>
  <si>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</si>
  <si>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</si>
  <si>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</si>
  <si>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</si>
  <si>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</si>
  <si>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</si>
  <si>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</si>
  <si>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</si>
  <si>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</si>
  <si>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</si>
  <si>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</si>
  <si>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</si>
  <si>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</si>
  <si>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</si>
  <si>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</si>
  <si>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</si>
  <si>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</si>
  <si>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</si>
  <si>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</si>
  <si>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</si>
  <si>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</si>
  <si>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</si>
  <si>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</si>
  <si>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</si>
  <si>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</si>
  <si>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</si>
  <si>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</si>
  <si>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</si>
  <si>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</si>
  <si>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</si>
  <si>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</si>
  <si>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</si>
  <si>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</si>
  <si>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</si>
  <si>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</si>
  <si>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</si>
  <si>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</si>
  <si>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</si>
  <si>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</si>
  <si>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</si>
  <si>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</si>
  <si>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</si>
  <si>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</si>
  <si>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</si>
  <si>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</si>
  <si>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</si>
  <si>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</si>
  <si>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</si>
  <si>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</si>
  <si>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</si>
  <si>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</si>
  <si>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</si>
  <si>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</si>
  <si>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</si>
  <si>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</si>
  <si>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</si>
  <si>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</si>
  <si>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</si>
  <si>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</si>
  <si>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</si>
  <si>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</si>
  <si>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</si>
  <si>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</si>
  <si>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</si>
  <si>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</si>
  <si>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</si>
  <si>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</si>
  <si>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</si>
  <si>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</si>
  <si>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</si>
  <si>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</si>
  <si>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</si>
  <si>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</si>
  <si>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</si>
  <si>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</si>
  <si>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</si>
  <si>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</si>
  <si>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</si>
  <si>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</si>
  <si>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</si>
  <si>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</si>
  <si>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</si>
  <si>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</si>
  <si>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</si>
  <si>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</si>
  <si>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</si>
  <si>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</si>
  <si>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</si>
  <si>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</si>
  <si>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</si>
  <si>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</si>
  <si>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</si>
  <si>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</si>
  <si>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</si>
  <si>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</si>
  <si>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</si>
  <si>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</si>
  <si>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</si>
  <si>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</si>
  <si>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</si>
  <si>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</si>
  <si>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</si>
  <si>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</si>
  <si>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</si>
  <si>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</si>
  <si>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</si>
  <si>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</si>
  <si>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</si>
  <si>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</si>
  <si>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</si>
  <si>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</si>
  <si>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</si>
  <si>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</si>
  <si>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</si>
  <si>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</si>
  <si>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</si>
  <si>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</si>
  <si>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</si>
  <si>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</si>
  <si>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</si>
  <si>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</si>
  <si>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</si>
  <si>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</si>
  <si>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</si>
  <si>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</si>
  <si>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</si>
  <si>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</si>
  <si>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</si>
  <si>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</si>
  <si>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</si>
  <si>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</si>
  <si>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</si>
  <si>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</si>
  <si>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</si>
  <si>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</si>
  <si>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</si>
  <si>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</si>
  <si>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</si>
  <si>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</si>
  <si>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</si>
  <si>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</si>
  <si>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</si>
  <si>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</si>
  <si>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</si>
  <si>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</si>
  <si>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</si>
  <si>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</si>
  <si>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</si>
  <si>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</si>
  <si>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</si>
  <si>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</si>
  <si>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</si>
  <si>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</si>
  <si>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</si>
  <si>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</si>
  <si>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</si>
  <si>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</si>
  <si>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</si>
  <si>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</si>
  <si>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</si>
  <si>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</si>
  <si>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</si>
  <si>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</si>
  <si>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</si>
  <si>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</si>
  <si>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</si>
  <si>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</si>
  <si>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</si>
  <si>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</si>
  <si>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</si>
  <si>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</si>
  <si>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</si>
  <si>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</si>
  <si>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</si>
  <si>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</si>
  <si>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</si>
  <si>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</si>
  <si>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</si>
  <si>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</si>
  <si>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</si>
  <si>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</si>
  <si>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</si>
  <si>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</si>
  <si>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</si>
  <si>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</si>
  <si>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</si>
  <si>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</si>
  <si>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</si>
  <si>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</si>
  <si>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</si>
  <si>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</si>
  <si>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</si>
  <si>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</si>
  <si>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</si>
  <si>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</si>
  <si>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</si>
  <si>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</si>
  <si>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</si>
  <si>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</si>
  <si>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</si>
  <si>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</si>
  <si>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</si>
  <si>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</si>
  <si>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</si>
  <si>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</si>
  <si>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</si>
  <si>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</si>
  <si>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</si>
  <si>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</si>
  <si>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</si>
  <si>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</si>
  <si>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</si>
  <si>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</si>
  <si>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</si>
  <si>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</si>
  <si>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</si>
  <si>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</si>
  <si>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</si>
  <si>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</si>
  <si>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</si>
  <si>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</si>
  <si>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</si>
  <si>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</si>
  <si>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</si>
  <si>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</si>
  <si>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</si>
  <si>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</si>
  <si>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</si>
  <si>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</si>
  <si>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</si>
  <si>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</si>
  <si>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</si>
  <si>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</si>
  <si>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</si>
  <si>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</si>
  <si>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</si>
  <si>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</si>
  <si>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</si>
  <si>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</si>
  <si>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</si>
  <si>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</si>
  <si>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</si>
  <si>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</si>
  <si>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</si>
  <si>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</si>
  <si>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</si>
  <si>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</si>
  <si>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</si>
  <si>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</si>
  <si>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</si>
  <si>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</si>
  <si>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</si>
  <si>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</si>
  <si>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</si>
  <si>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</si>
  <si>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</si>
  <si>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</si>
  <si>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</si>
  <si>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</si>
  <si>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</si>
  <si>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</si>
  <si>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</si>
  <si>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</si>
  <si>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</si>
  <si>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</si>
  <si>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</si>
  <si>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</si>
  <si>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</si>
  <si>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</si>
  <si>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</si>
  <si>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</si>
  <si>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</si>
  <si>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</si>
  <si>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</si>
  <si>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</si>
  <si>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</si>
  <si>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</si>
  <si>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</si>
  <si>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</si>
  <si>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</si>
  <si>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</si>
  <si>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</si>
  <si>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</si>
  <si>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</si>
  <si>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</si>
  <si>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</si>
  <si>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</si>
  <si>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</si>
  <si>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</si>
  <si>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</si>
  <si>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</si>
  <si>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</si>
  <si>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</si>
  <si>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</si>
  <si>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</si>
  <si>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</si>
  <si>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</si>
  <si>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</si>
  <si>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</si>
  <si>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</si>
  <si>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</si>
  <si>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</si>
  <si>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</si>
  <si>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</si>
  <si>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</si>
  <si>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</si>
  <si>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</si>
  <si>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</si>
  <si>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</si>
  <si>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</si>
  <si>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</si>
  <si>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</si>
  <si>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</si>
  <si>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</si>
  <si>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</si>
  <si>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</si>
  <si>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</si>
  <si>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</si>
  <si>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</si>
  <si>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</si>
  <si>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</si>
  <si>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</si>
  <si>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</si>
  <si>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</si>
  <si>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</si>
  <si>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</si>
  <si>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</si>
  <si>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</si>
  <si>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</si>
  <si>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</si>
  <si>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</si>
  <si>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</si>
  <si>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</si>
  <si>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</si>
  <si>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</si>
  <si>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</si>
  <si>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</si>
  <si>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</si>
  <si>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</si>
  <si>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</si>
  <si>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</si>
  <si>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</si>
  <si>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</si>
  <si>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</si>
  <si>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</si>
  <si>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</si>
  <si>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</si>
  <si>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</si>
  <si>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</si>
  <si>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</si>
  <si>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</si>
  <si>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</si>
  <si>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</si>
  <si>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</si>
  <si>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</si>
  <si>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</si>
  <si>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</si>
  <si>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</si>
  <si>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</si>
  <si>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</si>
  <si>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</si>
  <si>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</si>
  <si>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</si>
  <si>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</si>
  <si>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</si>
  <si>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</si>
  <si>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</si>
  <si>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</si>
  <si>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</si>
  <si>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</si>
  <si>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</si>
  <si>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</si>
  <si>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</si>
  <si>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</si>
  <si>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</si>
  <si>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</si>
  <si>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</si>
  <si>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</si>
  <si>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</si>
  <si>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</si>
  <si>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</si>
  <si>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</si>
  <si>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</si>
  <si>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</si>
  <si>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</si>
  <si>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</si>
  <si>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</si>
  <si>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</si>
  <si>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</si>
  <si>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</si>
  <si>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</si>
  <si>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</si>
  <si>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</si>
  <si>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</si>
  <si>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</si>
  <si>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</si>
  <si>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</si>
  <si>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</si>
  <si>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</si>
  <si>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</si>
  <si>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</si>
  <si>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</si>
  <si>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</si>
  <si>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</si>
  <si>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</si>
  <si>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</si>
  <si>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</si>
  <si>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</si>
  <si>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</si>
  <si>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</si>
  <si>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</si>
  <si>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</si>
  <si>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</si>
  <si>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</si>
  <si>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</si>
  <si>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</si>
  <si>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</si>
  <si>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</si>
  <si>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</si>
  <si>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</si>
  <si>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</si>
  <si>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</si>
  <si>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</si>
  <si>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</si>
  <si>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</si>
  <si>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</si>
  <si>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</si>
  <si>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</si>
  <si>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</si>
  <si>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</si>
  <si>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</si>
  <si>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</si>
  <si>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</si>
  <si>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</si>
  <si>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</si>
  <si>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</si>
  <si>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</si>
  <si>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</si>
  <si>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</si>
  <si>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</si>
  <si>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</si>
  <si>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</si>
  <si>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</si>
  <si>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</si>
  <si>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</si>
  <si>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</si>
  <si>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</si>
  <si>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</si>
  <si>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</si>
  <si>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</si>
  <si>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</si>
  <si>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</si>
  <si>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</si>
  <si>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</si>
  <si>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</si>
  <si>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</si>
  <si>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</si>
  <si>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</si>
  <si>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</si>
  <si>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</si>
  <si>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</si>
  <si>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</si>
  <si>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</si>
  <si>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</si>
  <si>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</si>
  <si>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</si>
  <si>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</si>
  <si>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</si>
  <si>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</si>
  <si>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</si>
  <si>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</si>
  <si>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</si>
  <si>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</si>
  <si>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</si>
  <si>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</si>
  <si>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</si>
  <si>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</si>
  <si>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</si>
  <si>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</si>
  <si>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</si>
  <si>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</si>
  <si>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</si>
  <si>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</si>
  <si>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</si>
  <si>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</si>
  <si>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</si>
  <si>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</si>
  <si>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</si>
  <si>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</si>
  <si>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</si>
  <si>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</si>
  <si>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</si>
  <si>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</si>
  <si>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</si>
  <si>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</si>
  <si>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</si>
  <si>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</si>
  <si>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</si>
  <si>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</si>
  <si>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</si>
  <si>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</si>
  <si>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</si>
  <si>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</si>
  <si>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</si>
  <si>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</si>
  <si>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</si>
  <si>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</si>
  <si>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</si>
  <si>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</si>
  <si>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</si>
  <si>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</si>
  <si>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</si>
  <si>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</si>
  <si>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</si>
  <si>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</si>
  <si>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</si>
  <si>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</si>
  <si>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</si>
  <si>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</si>
  <si>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</si>
  <si>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</si>
  <si>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</si>
  <si>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</si>
  <si>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</si>
  <si>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</si>
  <si>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</si>
  <si>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</si>
  <si>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</si>
  <si>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</si>
  <si>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</si>
  <si>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</si>
  <si>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</si>
  <si>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</si>
  <si>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</si>
  <si>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</si>
  <si>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</si>
  <si>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</si>
  <si>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</si>
  <si>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</si>
  <si>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</si>
  <si>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</si>
  <si>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</si>
  <si>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</si>
  <si>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</si>
  <si>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</si>
  <si>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</si>
  <si>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</si>
  <si>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</si>
  <si>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</si>
  <si>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</si>
  <si>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</si>
  <si>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</si>
  <si>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</si>
  <si>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</si>
  <si>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</si>
  <si>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</si>
  <si>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</si>
  <si>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</si>
  <si>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</si>
  <si>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</si>
  <si>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</si>
  <si>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</si>
  <si>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</si>
  <si>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</si>
  <si>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</si>
  <si>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</si>
  <si>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</si>
  <si>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</si>
  <si>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</si>
  <si>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</si>
  <si>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</si>
  <si>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</si>
  <si>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</si>
  <si>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</si>
  <si>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</si>
  <si>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</si>
  <si>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</si>
  <si>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</si>
  <si>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</si>
  <si>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</si>
  <si>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</si>
  <si>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</si>
  <si>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</si>
  <si>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</si>
  <si>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</si>
  <si>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</si>
  <si>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</si>
  <si>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</si>
  <si>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</si>
  <si>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</si>
  <si>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</si>
  <si>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</si>
  <si>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</si>
  <si>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</si>
  <si>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</si>
  <si>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</si>
  <si>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</si>
  <si>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</si>
  <si>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</si>
  <si>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</si>
  <si>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</si>
  <si>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</si>
  <si>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</si>
  <si>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</si>
  <si>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</si>
  <si>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</si>
  <si>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</si>
  <si>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</si>
  <si>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</si>
  <si>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</si>
  <si>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</si>
  <si>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</si>
  <si>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</si>
  <si>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</si>
  <si>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</si>
  <si>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</si>
  <si>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</si>
  <si>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</si>
  <si>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</si>
  <si>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</si>
  <si>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</si>
  <si>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</si>
  <si>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</si>
  <si>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</si>
  <si>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</si>
  <si>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</si>
  <si>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</si>
  <si>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</si>
  <si>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</si>
  <si>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</si>
  <si>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</si>
  <si>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</si>
  <si>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</si>
  <si>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</si>
  <si>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</si>
  <si>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</si>
  <si>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</si>
  <si>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</si>
  <si>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</si>
  <si>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</si>
  <si>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</si>
  <si>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</si>
  <si>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</si>
  <si>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</si>
  <si>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</si>
  <si>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</si>
  <si>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</si>
  <si>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</si>
  <si>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</si>
  <si>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</si>
  <si>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</si>
  <si>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</si>
  <si>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</si>
  <si>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</si>
  <si>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</si>
  <si>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</si>
  <si>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</si>
  <si>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</si>
  <si>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</si>
  <si>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</si>
  <si>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</si>
  <si>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</si>
  <si>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</si>
  <si>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</si>
  <si>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</si>
  <si>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</si>
  <si>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</si>
  <si>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</si>
  <si>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</si>
  <si>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</si>
  <si>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</si>
  <si>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</si>
  <si>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</si>
  <si>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</si>
  <si>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</si>
  <si>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</si>
  <si>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</si>
  <si>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</si>
  <si>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</si>
  <si>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</si>
  <si>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</si>
  <si>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</si>
  <si>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</si>
  <si>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</si>
  <si>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</si>
  <si>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</si>
  <si>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</si>
  <si>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</si>
  <si>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</si>
  <si>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</si>
  <si>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</si>
  <si>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</si>
  <si>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</si>
  <si>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</si>
  <si>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</si>
  <si>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</si>
  <si>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</si>
  <si>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</si>
  <si>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</si>
  <si>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</si>
  <si>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</si>
  <si>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</si>
  <si>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</si>
  <si>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</si>
  <si>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</si>
  <si>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</si>
  <si>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</si>
  <si>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</si>
  <si>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</si>
  <si>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</si>
  <si>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</si>
  <si>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</si>
  <si>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</si>
  <si>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</si>
  <si>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</si>
  <si>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</si>
  <si>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</si>
  <si>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</si>
  <si>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</si>
  <si>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</si>
  <si>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</si>
  <si>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</si>
  <si>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</si>
  <si>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</si>
  <si>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</si>
  <si>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</si>
  <si>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</si>
  <si>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</si>
  <si>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</si>
  <si>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</si>
  <si>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</si>
  <si>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</si>
  <si>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</si>
  <si>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</si>
  <si>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</si>
  <si>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</si>
  <si>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</si>
  <si>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</si>
  <si>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</si>
  <si>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</si>
  <si>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</si>
  <si>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</si>
  <si>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</si>
  <si>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</si>
  <si>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</si>
  <si>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</si>
  <si>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</si>
  <si>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</si>
  <si>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</si>
  <si>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</si>
  <si>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</si>
  <si>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</si>
  <si>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</si>
  <si>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</si>
  <si>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</si>
  <si>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</si>
  <si>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</si>
  <si>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</si>
  <si>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</si>
  <si>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</si>
  <si>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</si>
  <si>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</si>
  <si>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</si>
  <si>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</si>
  <si>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</si>
  <si>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</si>
  <si>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</si>
  <si>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</si>
  <si>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</si>
  <si>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</si>
  <si>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</si>
  <si>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</si>
  <si>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</si>
  <si>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</si>
  <si>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</si>
  <si>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</si>
  <si>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</si>
  <si>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</si>
  <si>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</si>
  <si>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</si>
  <si>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</si>
  <si>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</si>
  <si>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</si>
  <si>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</si>
  <si>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</si>
  <si>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</si>
  <si>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</si>
  <si>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</si>
  <si>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</si>
  <si>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</si>
  <si>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</si>
  <si>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</si>
  <si>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</si>
  <si>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</si>
  <si>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</si>
  <si>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</si>
  <si>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</si>
  <si>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</si>
  <si>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</si>
  <si>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</si>
  <si>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</si>
  <si>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</si>
  <si>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</si>
  <si>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</si>
  <si>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</si>
  <si>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</si>
  <si>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</si>
  <si>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</si>
  <si>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</si>
  <si>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</si>
  <si>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</si>
  <si>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</si>
  <si>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</si>
  <si>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</si>
  <si>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</si>
  <si>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</si>
  <si>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</si>
  <si>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</si>
  <si>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</si>
  <si>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</si>
  <si>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</si>
  <si>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</si>
  <si>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</si>
  <si>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</si>
  <si>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</si>
  <si>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</si>
  <si>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</si>
  <si>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</si>
  <si>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</si>
  <si>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</si>
  <si>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</si>
  <si>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</si>
  <si>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</si>
  <si>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</si>
  <si>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</si>
  <si>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</si>
  <si>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</si>
  <si>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</si>
  <si>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</si>
  <si>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</si>
  <si>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</si>
  <si>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</si>
  <si>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</si>
  <si>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</si>
  <si>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</si>
  <si>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</si>
  <si>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</si>
  <si>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</si>
  <si>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</si>
  <si>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</si>
  <si>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</si>
  <si>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</si>
  <si>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</si>
  <si>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</si>
  <si>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</si>
  <si>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</si>
  <si>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</si>
  <si>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</si>
  <si>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</si>
  <si>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</si>
  <si>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</si>
  <si>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</si>
  <si>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</si>
  <si>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</si>
  <si>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</si>
  <si>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</si>
  <si>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</si>
  <si>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</si>
  <si>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</si>
  <si>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</si>
  <si>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</si>
  <si>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</si>
  <si>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</si>
  <si>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</si>
  <si>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</si>
  <si>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</si>
  <si>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</si>
  <si>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</si>
  <si>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</si>
  <si>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</si>
  <si>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</si>
  <si>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</si>
  <si>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</si>
  <si>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</si>
  <si>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</si>
  <si>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</si>
  <si>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</si>
  <si>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</si>
  <si>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</si>
  <si>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</si>
  <si>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</si>
  <si>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</si>
  <si>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</si>
  <si>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</si>
  <si>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</si>
  <si>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</si>
  <si>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</si>
  <si>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</si>
  <si>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</si>
  <si>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</si>
  <si>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</si>
  <si>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</si>
  <si>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</si>
  <si>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</si>
  <si>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</si>
  <si>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</si>
  <si>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</si>
  <si>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</si>
  <si>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</si>
  <si>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</si>
  <si>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</si>
  <si>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</si>
  <si>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</si>
  <si>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</si>
  <si>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</si>
  <si>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</si>
  <si>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</si>
  <si>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</si>
  <si>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</si>
  <si>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</si>
  <si>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</si>
  <si>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</si>
  <si>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</si>
  <si>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</si>
  <si>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</si>
  <si>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</si>
  <si>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</si>
  <si>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</si>
  <si>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</si>
  <si>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</si>
  <si>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</si>
  <si>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</si>
  <si>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</si>
  <si>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</si>
  <si>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</si>
  <si>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</si>
  <si>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</si>
  <si>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</si>
  <si>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</si>
  <si>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</si>
  <si>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</si>
  <si>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</si>
  <si>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</si>
  <si>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</si>
  <si>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</si>
  <si>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</si>
  <si>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</si>
  <si>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</si>
  <si>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</si>
  <si>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</si>
  <si>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</si>
  <si>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</si>
  <si>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</si>
  <si>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</si>
  <si>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</si>
  <si>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</si>
  <si>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</si>
  <si>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</si>
  <si>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</si>
  <si>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</si>
  <si>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</si>
  <si>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</si>
  <si>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</si>
  <si>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</si>
  <si>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</si>
  <si>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</si>
  <si>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</si>
  <si>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</si>
  <si>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</si>
  <si>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</si>
  <si>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</si>
  <si>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</si>
  <si>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</si>
  <si>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</si>
  <si>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</si>
  <si>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</si>
  <si>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</si>
  <si>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</si>
  <si>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</si>
  <si>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</si>
  <si>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</si>
  <si>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</si>
  <si>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</si>
  <si>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</si>
  <si>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</si>
  <si>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</si>
  <si>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</si>
  <si>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</si>
  <si>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</si>
  <si>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</si>
  <si>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</si>
  <si>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</si>
  <si>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</si>
  <si>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</si>
  <si>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</si>
  <si>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</si>
  <si>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</si>
  <si>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</si>
  <si>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</si>
  <si>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</si>
  <si>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</si>
  <si>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</si>
  <si>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</si>
  <si>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</si>
  <si>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</si>
  <si>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</si>
  <si>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</si>
  <si>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</si>
  <si>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</si>
  <si>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</si>
  <si>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</si>
  <si>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</si>
  <si>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</si>
  <si>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</si>
  <si>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</si>
  <si>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</si>
  <si>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</si>
  <si>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</si>
  <si>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</si>
  <si>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</si>
  <si>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</si>
  <si>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</si>
  <si>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</si>
  <si>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</si>
  <si>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</si>
  <si>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</si>
  <si>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</si>
  <si>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</si>
  <si>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</si>
  <si>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</si>
  <si>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</si>
  <si>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</si>
  <si>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</si>
  <si>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</si>
  <si>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</si>
  <si>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</si>
  <si>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</si>
  <si>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</si>
  <si>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</si>
  <si>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</si>
  <si>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</si>
  <si>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</si>
  <si>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</si>
  <si>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</si>
  <si>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</si>
  <si>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</si>
  <si>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</si>
  <si>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</si>
  <si>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</si>
  <si>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</si>
  <si>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</si>
  <si>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</si>
  <si>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</si>
  <si>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</si>
  <si>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</si>
  <si>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</si>
  <si>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</si>
  <si>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</si>
  <si>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</si>
  <si>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</si>
  <si>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</si>
  <si>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</si>
  <si>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</si>
  <si>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</si>
  <si>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</si>
  <si>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</si>
  <si>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</si>
  <si>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</si>
  <si>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</si>
  <si>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</si>
  <si>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</si>
  <si>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</si>
  <si>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</si>
  <si>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</si>
  <si>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</si>
  <si>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</si>
  <si>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</si>
  <si>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</si>
  <si>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</si>
  <si>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</si>
  <si>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</si>
  <si>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</si>
  <si>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</si>
  <si>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</si>
  <si>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</si>
  <si>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</si>
  <si>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</si>
  <si>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</si>
  <si>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</si>
  <si>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</si>
  <si>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</si>
  <si>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</si>
  <si>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</si>
  <si>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</si>
  <si>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</si>
  <si>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</si>
  <si>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</si>
  <si>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</si>
  <si>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</si>
  <si>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</si>
  <si>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</si>
  <si>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</si>
  <si>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</si>
  <si>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</si>
  <si>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</si>
  <si>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</si>
  <si>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</si>
  <si>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</si>
  <si>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</si>
  <si>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</si>
  <si>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</si>
  <si>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</si>
  <si>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</si>
  <si>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</si>
  <si>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</si>
  <si>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</si>
  <si>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</si>
  <si>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</si>
  <si>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</si>
  <si>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</si>
  <si>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</si>
  <si>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</si>
  <si>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</si>
  <si>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</si>
  <si>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</si>
  <si>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</si>
  <si>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</si>
  <si>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</si>
  <si>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</si>
  <si>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</si>
  <si>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</si>
  <si>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</si>
  <si>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</si>
  <si>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</si>
  <si>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</si>
  <si>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</si>
  <si>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</si>
  <si>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</si>
  <si>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</si>
  <si>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</si>
  <si>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</si>
  <si>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</si>
  <si>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</si>
  <si>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</si>
  <si>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</si>
  <si>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</si>
  <si>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</si>
  <si>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</si>
  <si>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</si>
  <si>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</si>
  <si>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</si>
  <si>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</si>
  <si>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</si>
  <si>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</si>
  <si>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</si>
  <si>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</si>
  <si>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</si>
  <si>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</si>
  <si>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</si>
  <si>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</si>
  <si>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</si>
  <si>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</si>
  <si>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</si>
  <si>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</si>
  <si>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</si>
  <si>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</si>
  <si>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</si>
  <si>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</si>
  <si>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</si>
  <si>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</si>
  <si>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</si>
  <si>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</si>
  <si>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</si>
  <si>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</si>
  <si>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</si>
  <si>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</si>
  <si>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</si>
  <si>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</si>
  <si>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</si>
  <si>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</si>
  <si>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</si>
  <si>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</si>
  <si>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</si>
  <si>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</si>
  <si>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</si>
  <si>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</si>
  <si>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</si>
  <si>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</si>
  <si>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</si>
  <si>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</si>
  <si>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</si>
  <si>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</si>
  <si>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</si>
  <si>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</si>
  <si>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</si>
  <si>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</si>
  <si>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</si>
  <si>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</si>
  <si>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</si>
  <si>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</si>
  <si>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</si>
  <si>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</si>
  <si>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</si>
  <si>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</si>
  <si>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</si>
  <si>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</si>
  <si>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</si>
  <si>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</si>
  <si>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</si>
  <si>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</si>
  <si>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</si>
  <si>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</si>
  <si>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</si>
  <si>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</si>
  <si>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</si>
  <si>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</si>
  <si>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</si>
  <si>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</si>
  <si>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</si>
  <si>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</si>
  <si>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</si>
  <si>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</si>
  <si>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</si>
  <si>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</si>
  <si>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</si>
  <si>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</si>
  <si>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</si>
  <si>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</si>
  <si>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</si>
  <si>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</si>
  <si>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</si>
  <si>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</si>
  <si>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</si>
  <si>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</si>
  <si>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</si>
  <si>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</si>
  <si>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</si>
  <si>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</si>
  <si>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</si>
  <si>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</si>
  <si>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</si>
  <si>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</si>
  <si>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</si>
  <si>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</si>
  <si>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</si>
  <si>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</si>
  <si>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</si>
  <si>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</si>
  <si>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</si>
  <si>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</si>
  <si>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</si>
  <si>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</si>
  <si>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</si>
  <si>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</si>
  <si>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</si>
  <si>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</si>
  <si>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</si>
  <si>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</si>
  <si>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</si>
  <si>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</si>
  <si>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</si>
  <si>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</si>
  <si>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</si>
  <si>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</si>
  <si>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</si>
  <si>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</si>
  <si>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</si>
  <si>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</si>
  <si>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</si>
  <si>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</si>
  <si>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</si>
  <si>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</si>
  <si>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</si>
  <si>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</si>
  <si>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</si>
  <si>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</si>
  <si>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</si>
  <si>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</si>
  <si>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</si>
  <si>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</si>
  <si>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</si>
  <si>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</si>
  <si>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</si>
  <si>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</si>
  <si>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</si>
  <si>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</si>
  <si>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</si>
  <si>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</si>
  <si>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</si>
  <si>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</si>
  <si>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</si>
  <si>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</si>
  <si>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</si>
  <si>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</si>
  <si>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</si>
  <si>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</si>
  <si>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</si>
  <si>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</si>
  <si>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</si>
  <si>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</si>
  <si>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</si>
  <si>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</si>
  <si>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</si>
  <si>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</si>
  <si>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</si>
  <si>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</si>
  <si>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</si>
  <si>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</si>
  <si>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</si>
  <si>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</si>
  <si>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</si>
  <si>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</si>
  <si>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</si>
  <si>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</si>
  <si>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</si>
  <si>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</si>
  <si>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</si>
  <si>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</si>
  <si>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</si>
  <si>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</si>
  <si>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</si>
  <si>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</si>
  <si>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</si>
  <si>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</si>
  <si>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</si>
  <si>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</si>
  <si>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</si>
  <si>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</si>
  <si>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</si>
  <si>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</si>
  <si>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</si>
  <si>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</si>
  <si>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</si>
  <si>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</si>
  <si>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</si>
  <si>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</si>
  <si>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</si>
  <si>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</si>
  <si>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</si>
  <si>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</si>
  <si>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</si>
  <si>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</si>
  <si>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</si>
  <si>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</si>
  <si>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</si>
  <si>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</si>
  <si>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</si>
  <si>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</si>
  <si>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</si>
  <si>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</si>
  <si>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</si>
  <si>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</si>
  <si>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</si>
  <si>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</si>
  <si>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</si>
  <si>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</si>
  <si>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</si>
  <si>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</si>
  <si>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</si>
  <si>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</si>
  <si>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</si>
  <si>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</si>
  <si>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</si>
  <si>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</si>
  <si>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</si>
  <si>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</si>
  <si>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</si>
  <si>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</si>
  <si>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</si>
  <si>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</si>
  <si>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</si>
  <si>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</si>
  <si>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</si>
  <si>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</si>
  <si>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</si>
  <si>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</si>
  <si>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</si>
  <si>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</si>
  <si>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</si>
  <si>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</si>
  <si>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</si>
  <si>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</si>
  <si>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</si>
  <si>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</si>
  <si>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</si>
  <si>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</si>
  <si>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</si>
  <si>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</si>
  <si>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</si>
  <si>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</si>
  <si>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</si>
  <si>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</si>
  <si>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</si>
  <si>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</si>
  <si>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</si>
  <si>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</si>
  <si>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</si>
  <si>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</si>
  <si>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</si>
  <si>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</si>
  <si>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</si>
  <si>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</si>
  <si>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</si>
  <si>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</si>
  <si>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</si>
  <si>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</si>
  <si>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</si>
  <si>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</si>
  <si>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</si>
  <si>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</si>
  <si>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</si>
  <si>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</si>
  <si>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</si>
  <si>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</si>
  <si>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</si>
  <si>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</si>
  <si>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</si>
  <si>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</si>
  <si>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</si>
  <si>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</si>
  <si>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</si>
  <si>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</si>
  <si>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</si>
  <si>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</si>
  <si>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</si>
  <si>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</si>
  <si>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</si>
  <si>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</si>
  <si>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</si>
  <si>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</si>
  <si>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</si>
  <si>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</si>
  <si>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</si>
  <si>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</si>
  <si>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</si>
  <si>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</si>
  <si>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</si>
  <si>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</si>
  <si>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</si>
  <si>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</si>
  <si>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</si>
  <si>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</si>
  <si>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</si>
  <si>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</si>
  <si>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</si>
  <si>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</si>
  <si>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</si>
  <si>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</si>
  <si>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</si>
  <si>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</si>
  <si>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</si>
  <si>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</si>
  <si>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</si>
  <si>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</si>
  <si>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</si>
  <si>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</si>
  <si>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</si>
  <si>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</si>
  <si>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</si>
  <si>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</si>
  <si>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</si>
  <si>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</si>
  <si>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</si>
  <si>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</si>
  <si>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</si>
  <si>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</si>
  <si>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</si>
  <si>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</si>
  <si>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</si>
  <si>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</si>
  <si>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</si>
  <si>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</si>
  <si>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</si>
  <si>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</si>
  <si>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</si>
  <si>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</si>
  <si>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</si>
  <si>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</si>
  <si>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</si>
  <si>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</si>
  <si>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</si>
  <si>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</si>
  <si>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</si>
  <si>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</si>
  <si>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</si>
  <si>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</si>
  <si>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</si>
  <si>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</si>
  <si>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</si>
  <si>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</si>
  <si>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</si>
  <si>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</si>
  <si>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</si>
  <si>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</si>
  <si>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</si>
  <si>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</si>
  <si>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</si>
  <si>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</si>
  <si>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</si>
  <si>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</si>
  <si>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</si>
  <si>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</si>
  <si>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</si>
  <si>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</si>
  <si>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</si>
  <si>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</si>
  <si>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</si>
  <si>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</si>
  <si>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</si>
  <si>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</si>
  <si>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</si>
  <si>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</si>
  <si>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</si>
  <si>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</si>
  <si>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</si>
  <si>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</si>
  <si>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</si>
  <si>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</si>
  <si>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</si>
  <si>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</si>
  <si>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</si>
  <si>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</si>
  <si>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</si>
  <si>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</si>
  <si>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</si>
  <si>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</si>
  <si>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</si>
  <si>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</si>
  <si>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</si>
  <si>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</si>
  <si>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</si>
  <si>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</si>
  <si>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</si>
  <si>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</si>
  <si>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</si>
  <si>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</si>
  <si>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</si>
  <si>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</si>
  <si>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</si>
  <si>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</si>
  <si>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</si>
  <si>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</si>
  <si>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</si>
  <si>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</si>
  <si>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</si>
  <si>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</si>
  <si>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</si>
  <si>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</si>
  <si>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</si>
  <si>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</si>
  <si>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</si>
  <si>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</si>
  <si>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</si>
  <si>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</si>
  <si>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</si>
  <si>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</si>
  <si>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</si>
  <si>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</si>
  <si>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</si>
  <si>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</si>
  <si>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</si>
  <si>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</si>
  <si>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</si>
  <si>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</si>
  <si>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</si>
  <si>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</si>
  <si>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</si>
  <si>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</si>
  <si>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</si>
  <si>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</si>
  <si>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</si>
  <si>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</si>
  <si>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</si>
  <si>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</si>
  <si>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</si>
  <si>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</si>
  <si>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</si>
  <si>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</si>
  <si>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</si>
  <si>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</si>
  <si>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</si>
  <si>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</si>
  <si>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</si>
  <si>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</si>
  <si>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</si>
  <si>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</si>
  <si>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</si>
  <si>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</si>
  <si>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</si>
  <si>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</si>
  <si>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</si>
  <si>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</si>
  <si>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</si>
  <si>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</si>
  <si>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</si>
  <si>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</si>
  <si>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</si>
  <si>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</si>
  <si>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</si>
  <si>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</si>
  <si>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</si>
  <si>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</si>
  <si>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</si>
  <si>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</si>
  <si>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</si>
  <si>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</si>
  <si>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</si>
  <si>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</si>
  <si>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</si>
  <si>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</si>
  <si>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</si>
  <si>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</si>
  <si>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</si>
  <si>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</si>
  <si>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</si>
  <si>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</si>
  <si>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</si>
  <si>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</si>
  <si>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</si>
  <si>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</si>
  <si>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</si>
  <si>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</si>
  <si>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</si>
  <si>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</si>
  <si>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</si>
  <si>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</si>
  <si>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</si>
  <si>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</si>
  <si>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</si>
  <si>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</si>
  <si>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</si>
  <si>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</si>
  <si>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</si>
  <si>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</si>
  <si>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</si>
  <si>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</si>
  <si>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</si>
  <si>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</si>
  <si>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</si>
  <si>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</si>
  <si>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</si>
  <si>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</si>
  <si>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</si>
  <si>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</si>
  <si>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</si>
  <si>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</si>
  <si>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</si>
  <si>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</si>
  <si>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</si>
  <si>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</si>
  <si>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</si>
  <si>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</si>
  <si>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</si>
  <si>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</si>
  <si>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</si>
  <si>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</si>
  <si>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</si>
  <si>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</si>
  <si>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</si>
  <si>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</si>
  <si>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</si>
  <si>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</si>
  <si>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</si>
  <si>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</si>
  <si>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</si>
  <si>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</si>
  <si>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</si>
  <si>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</si>
  <si>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</si>
  <si>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</si>
  <si>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</si>
  <si>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</si>
  <si>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</si>
  <si>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</si>
  <si>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</si>
  <si>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</si>
  <si>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</si>
  <si>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</si>
  <si>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</si>
  <si>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</si>
  <si>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</si>
  <si>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</si>
  <si>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</si>
  <si>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</si>
  <si>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</si>
  <si>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</si>
  <si>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</si>
  <si>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</si>
  <si>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</si>
  <si>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</si>
  <si>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</si>
  <si>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</si>
  <si>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</si>
  <si>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</si>
  <si>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</si>
  <si>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</si>
  <si>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</si>
  <si>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</si>
  <si>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</si>
  <si>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</si>
  <si>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</si>
  <si>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</si>
  <si>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</si>
  <si>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</si>
  <si>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</si>
  <si>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</si>
  <si>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</si>
  <si>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</si>
  <si>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</si>
  <si>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</si>
  <si>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</si>
  <si>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</si>
  <si>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</si>
  <si>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</si>
  <si>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</si>
  <si>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</si>
  <si>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</si>
  <si>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</si>
  <si>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</si>
  <si>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</si>
  <si>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</si>
  <si>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</si>
  <si>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</si>
  <si>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</si>
  <si>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</si>
  <si>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</si>
  <si>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</si>
  <si>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</si>
  <si>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</si>
  <si>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</si>
  <si>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</si>
  <si>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</si>
  <si>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</si>
  <si>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</si>
  <si>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</si>
  <si>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</si>
  <si>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</si>
  <si>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</si>
  <si>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</si>
  <si>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</si>
  <si>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</si>
  <si>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</si>
  <si>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</si>
  <si>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</si>
  <si>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</si>
  <si>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</si>
  <si>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</si>
  <si>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</si>
  <si>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</si>
  <si>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</si>
  <si>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</si>
  <si>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</si>
  <si>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</si>
  <si>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</si>
  <si>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</si>
  <si>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</si>
  <si>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</si>
  <si>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</si>
  <si>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</si>
  <si>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</si>
  <si>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</si>
  <si>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</si>
  <si>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</si>
  <si>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</si>
  <si>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</si>
  <si>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</si>
  <si>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</si>
  <si>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</si>
  <si>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</si>
  <si>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</si>
  <si>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</si>
  <si>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</si>
  <si>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</si>
  <si>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</si>
  <si>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</si>
  <si>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</si>
  <si>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</si>
  <si>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</si>
  <si>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</si>
  <si>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</si>
  <si>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</si>
  <si>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</si>
  <si>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</si>
  <si>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</si>
  <si>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</si>
  <si>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</si>
  <si>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</si>
  <si>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</si>
  <si>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</si>
  <si>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</si>
  <si>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</si>
  <si>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</si>
  <si>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</si>
  <si>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</si>
  <si>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</si>
  <si>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</si>
  <si>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</si>
  <si>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</si>
  <si>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</si>
  <si>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</si>
  <si>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</si>
  <si>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</si>
  <si>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</si>
  <si>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</si>
  <si>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</si>
  <si>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</si>
  <si>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</si>
  <si>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</si>
  <si>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</si>
  <si>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</si>
  <si>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</si>
  <si>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</si>
  <si>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</si>
  <si>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</si>
  <si>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</si>
  <si>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</si>
  <si>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</si>
  <si>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</si>
  <si>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</si>
  <si>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</si>
  <si>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</si>
  <si>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</si>
  <si>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</si>
  <si>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</si>
  <si>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</si>
  <si>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</si>
  <si>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</si>
  <si>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</si>
  <si>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</si>
  <si>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</si>
  <si>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</si>
  <si>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</si>
  <si>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</si>
  <si>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</si>
  <si>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</si>
  <si>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</si>
  <si>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</si>
  <si>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</si>
  <si>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</si>
  <si>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</si>
  <si>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</si>
  <si>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</si>
  <si>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</si>
  <si>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</si>
  <si>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</si>
  <si>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</si>
  <si>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</si>
  <si>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</si>
  <si>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</si>
  <si>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</si>
  <si>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</si>
  <si>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</si>
  <si>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</si>
  <si>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</si>
  <si>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</si>
  <si>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</si>
  <si>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</si>
  <si>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</si>
  <si>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</si>
  <si>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</si>
  <si>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</si>
  <si>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</si>
  <si>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</si>
  <si>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</si>
  <si>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</si>
  <si>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</si>
  <si>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</si>
  <si>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</si>
  <si>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</si>
  <si>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</si>
  <si>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</si>
  <si>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</si>
  <si>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</si>
  <si>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</si>
  <si>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</si>
  <si>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</si>
  <si>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</si>
  <si>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</si>
  <si>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</si>
  <si>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</si>
  <si>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</si>
  <si>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</si>
  <si>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</si>
  <si>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</si>
  <si>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</si>
  <si>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</si>
  <si>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</si>
  <si>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</si>
  <si>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</si>
  <si>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</si>
  <si>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</si>
  <si>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</si>
  <si>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</si>
  <si>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</si>
  <si>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</si>
  <si>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</si>
  <si>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</si>
  <si>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</si>
  <si>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</si>
  <si>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</si>
  <si>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</si>
  <si>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</si>
  <si>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</si>
  <si>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</si>
  <si>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</si>
  <si>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</si>
  <si>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</si>
  <si>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</si>
  <si>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</si>
  <si>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</si>
  <si>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</si>
  <si>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</si>
  <si>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</si>
  <si>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</si>
  <si>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</si>
  <si>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</si>
  <si>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</si>
  <si>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</si>
  <si>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</si>
  <si>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</si>
  <si>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</si>
  <si>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</si>
  <si>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</si>
  <si>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</si>
  <si>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</si>
  <si>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</si>
  <si>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</si>
  <si>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</si>
  <si>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</si>
  <si>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</si>
  <si>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</si>
  <si>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</si>
  <si>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</si>
  <si>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</si>
  <si>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</si>
  <si>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</si>
  <si>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</si>
  <si>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</si>
  <si>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</si>
  <si>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</si>
  <si>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</si>
  <si>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</si>
  <si>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</si>
  <si>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</si>
  <si>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</si>
  <si>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</si>
  <si>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</si>
  <si>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</si>
  <si>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</si>
  <si>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</si>
  <si>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</si>
  <si>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</si>
  <si>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</si>
  <si>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</si>
  <si>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</si>
  <si>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</si>
  <si>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</si>
  <si>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</si>
  <si>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</si>
  <si>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</si>
  <si>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</si>
  <si>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</si>
  <si>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</si>
  <si>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</si>
  <si>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</si>
  <si>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</si>
  <si>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</si>
  <si>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</si>
  <si>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</si>
  <si>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</si>
  <si>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</si>
  <si>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</si>
  <si>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</si>
  <si>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</si>
  <si>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</si>
  <si>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</si>
  <si>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</si>
  <si>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</si>
  <si>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</si>
  <si>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</si>
  <si>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</si>
  <si>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</si>
  <si>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</si>
  <si>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</si>
  <si>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</si>
  <si>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</si>
  <si>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</si>
  <si>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</si>
  <si>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</si>
  <si>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</si>
  <si>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</si>
  <si>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</si>
  <si>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</si>
  <si>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</si>
  <si>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</si>
  <si>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</si>
  <si>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</si>
  <si>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</si>
  <si>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</si>
  <si>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</si>
  <si>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</si>
  <si>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</si>
  <si>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</si>
  <si>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</si>
  <si>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</si>
  <si>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</si>
  <si>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</si>
  <si>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</si>
  <si>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</si>
  <si>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</si>
  <si>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</si>
  <si>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</si>
  <si>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</si>
  <si>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</si>
  <si>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</si>
  <si>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</si>
  <si>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</si>
  <si>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</si>
  <si>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</si>
  <si>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</si>
  <si>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</si>
  <si>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</si>
  <si>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</si>
  <si>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</si>
  <si>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</si>
  <si>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</si>
  <si>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</si>
  <si>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</si>
  <si>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</si>
  <si>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</si>
  <si>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</si>
  <si>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</si>
  <si>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</si>
  <si>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</si>
  <si>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</si>
  <si>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</si>
  <si>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</si>
  <si>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</si>
  <si>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</si>
  <si>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</si>
  <si>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</si>
  <si>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</si>
  <si>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</si>
  <si>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</si>
  <si>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</si>
  <si>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</si>
  <si>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</si>
  <si>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</si>
  <si>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</si>
  <si>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</si>
  <si>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</si>
  <si>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</si>
  <si>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</si>
  <si>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</si>
  <si>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</si>
  <si>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</si>
  <si>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</si>
  <si>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</si>
  <si>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</si>
  <si>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</si>
  <si>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</si>
  <si>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</si>
  <si>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</si>
  <si>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</si>
  <si>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</si>
  <si>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</si>
  <si>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</si>
  <si>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</si>
  <si>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</si>
  <si>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</si>
  <si>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</si>
  <si>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</si>
  <si>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</si>
  <si>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</si>
  <si>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</si>
  <si>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</si>
  <si>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</si>
  <si>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</si>
  <si>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</si>
  <si>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</si>
  <si>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</si>
  <si>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</si>
  <si>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</si>
  <si>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</si>
  <si>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</si>
  <si>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</si>
  <si>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</si>
  <si>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</si>
  <si>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</si>
  <si>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</si>
  <si>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</si>
  <si>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</si>
  <si>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</si>
  <si>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</si>
  <si>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</si>
  <si>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</si>
  <si>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</si>
  <si>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</si>
  <si>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</si>
  <si>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</si>
  <si>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</si>
  <si>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</si>
  <si>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</si>
  <si>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</si>
  <si>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</si>
  <si>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</si>
  <si>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</si>
  <si>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</si>
  <si>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</si>
  <si>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</si>
  <si>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</si>
  <si>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</si>
  <si>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</si>
  <si>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</si>
  <si>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</si>
  <si>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</si>
  <si>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</si>
  <si>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</si>
  <si>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</si>
  <si>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</si>
  <si>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</si>
  <si>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</si>
  <si>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</si>
  <si>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</si>
  <si>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</si>
  <si>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</si>
  <si>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</si>
  <si>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</si>
  <si>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</si>
  <si>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</si>
  <si>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</si>
  <si>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</si>
  <si>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</si>
  <si>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</si>
  <si>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</si>
  <si>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</si>
  <si>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</si>
  <si>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</si>
  <si>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</si>
  <si>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</si>
  <si>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</si>
  <si>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</si>
  <si>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</si>
  <si>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</si>
  <si>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</si>
  <si>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</si>
  <si>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</si>
  <si>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</si>
  <si>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</si>
  <si>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</si>
  <si>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</si>
  <si>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</si>
  <si>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</si>
  <si>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</si>
  <si>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</si>
  <si>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</si>
  <si>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</si>
  <si>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</si>
  <si>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</si>
  <si>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</si>
  <si>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</si>
  <si>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</si>
  <si>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</si>
  <si>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</si>
  <si>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</si>
  <si>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</si>
  <si>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</si>
  <si>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</si>
  <si>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</si>
  <si>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</si>
  <si>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</si>
  <si>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</si>
  <si>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</si>
  <si>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</si>
  <si>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</si>
  <si>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</si>
  <si>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</si>
  <si>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</si>
  <si>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</si>
  <si>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</si>
  <si>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</si>
  <si>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</si>
  <si>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</si>
  <si>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</si>
  <si>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</si>
  <si>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</si>
  <si>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</si>
  <si>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</si>
  <si>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</si>
  <si>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</si>
  <si>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</si>
  <si>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</si>
  <si>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</si>
  <si>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</si>
  <si>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</si>
  <si>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</si>
  <si>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</si>
  <si>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</si>
  <si>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</si>
  <si>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</si>
  <si>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</si>
  <si>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</si>
  <si>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</si>
  <si>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</si>
  <si>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</si>
  <si>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</si>
  <si>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</si>
  <si>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</si>
  <si>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</si>
  <si>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</si>
  <si>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</si>
  <si>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</si>
  <si>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</si>
  <si>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</si>
  <si>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</si>
  <si>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</si>
  <si>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</si>
  <si>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</si>
  <si>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</si>
  <si>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</si>
  <si>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</si>
  <si>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</si>
  <si>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</si>
  <si>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</si>
  <si>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</si>
  <si>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</si>
  <si>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</si>
  <si>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</si>
  <si>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</si>
  <si>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</si>
  <si>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</si>
  <si>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</si>
  <si>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</si>
  <si>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</si>
  <si>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</si>
  <si>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</si>
  <si>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</si>
  <si>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</si>
  <si>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</si>
  <si>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</si>
  <si>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</si>
  <si>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</si>
  <si>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</si>
  <si>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</si>
  <si>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</si>
  <si>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</si>
  <si>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</si>
  <si>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</si>
  <si>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</si>
  <si>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</si>
  <si>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</si>
  <si>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</si>
  <si>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</si>
  <si>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</si>
  <si>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</si>
  <si>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</si>
  <si>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</si>
  <si>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</si>
  <si>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</si>
  <si>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</si>
  <si>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</si>
  <si>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</si>
  <si>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</si>
  <si>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</si>
  <si>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</si>
  <si>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</si>
  <si>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</si>
  <si>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</si>
  <si>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</si>
  <si>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</si>
  <si>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</si>
  <si>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</si>
  <si>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</si>
  <si>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</si>
  <si>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</si>
  <si>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</si>
  <si>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</si>
  <si>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</si>
  <si>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</si>
  <si>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</si>
  <si>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</si>
  <si>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</si>
  <si>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</si>
  <si>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</si>
  <si>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</si>
  <si>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</si>
  <si>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</si>
  <si>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</si>
  <si>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</si>
  <si>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</si>
  <si>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</si>
  <si>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</si>
  <si>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</si>
  <si>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</si>
  <si>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</si>
  <si>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</si>
  <si>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</si>
  <si>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</si>
  <si>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</si>
  <si>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</si>
  <si>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</si>
  <si>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</si>
  <si>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</si>
  <si>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</si>
  <si>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</si>
  <si>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</si>
  <si>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</si>
  <si>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</si>
  <si>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</si>
  <si>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</si>
  <si>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</si>
  <si>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</si>
  <si>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</si>
  <si>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</si>
  <si>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</si>
  <si>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</si>
  <si>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</si>
  <si>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</si>
  <si>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</si>
  <si>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</si>
  <si>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</si>
  <si>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</si>
  <si>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</si>
  <si>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</si>
  <si>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</si>
  <si>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</si>
  <si>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</si>
  <si>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</si>
  <si>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</si>
  <si>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</si>
  <si>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</si>
  <si>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</si>
  <si>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</si>
  <si>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</si>
  <si>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</si>
  <si>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</si>
  <si>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</si>
  <si>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</si>
  <si>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</si>
  <si>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</si>
  <si>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</si>
  <si>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</si>
  <si>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</si>
  <si>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</si>
  <si>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</si>
  <si>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</si>
  <si>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</si>
  <si>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</si>
  <si>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</si>
  <si>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</si>
  <si>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</si>
  <si>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</si>
  <si>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</si>
  <si>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</si>
  <si>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</si>
  <si>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</si>
  <si>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</si>
  <si>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</si>
  <si>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</si>
  <si>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</si>
  <si>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</si>
  <si>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</si>
  <si>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</si>
  <si>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</si>
  <si>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</si>
  <si>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</si>
  <si>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</si>
  <si>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</si>
  <si>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</si>
  <si>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</si>
  <si>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</si>
  <si>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</si>
  <si>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</si>
  <si>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</si>
  <si>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</si>
  <si>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</si>
  <si>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</si>
  <si>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</si>
  <si>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</si>
  <si>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</si>
  <si>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</si>
  <si>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</si>
  <si>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</si>
  <si>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</si>
  <si>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</si>
  <si>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</si>
  <si>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</si>
  <si>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</si>
  <si>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</si>
  <si>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</si>
  <si>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</si>
  <si>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</si>
  <si>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</si>
  <si>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</si>
  <si>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</si>
  <si>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</si>
  <si>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</si>
  <si>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</si>
  <si>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</si>
  <si>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</si>
  <si>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</si>
  <si>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</si>
  <si>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</si>
  <si>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</si>
  <si>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</si>
  <si>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</si>
  <si>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</si>
  <si>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</si>
  <si>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</si>
  <si>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</si>
  <si>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</si>
  <si>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</si>
  <si>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</si>
  <si>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</si>
  <si>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</si>
  <si>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</si>
  <si>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</si>
  <si>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</si>
  <si>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</si>
  <si>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</si>
  <si>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</si>
  <si>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</si>
  <si>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</si>
  <si>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</si>
  <si>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</si>
  <si>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</si>
  <si>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</si>
  <si>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</si>
  <si>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</si>
  <si>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</si>
  <si>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</si>
  <si>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</si>
  <si>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</si>
  <si>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</si>
  <si>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</si>
  <si>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</si>
  <si>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</si>
  <si>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</si>
  <si>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</si>
  <si>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</si>
  <si>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</si>
  <si>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</si>
  <si>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</si>
  <si>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</si>
  <si>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</si>
  <si>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</si>
  <si>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</si>
  <si>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</si>
  <si>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</si>
  <si>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</si>
  <si>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</si>
  <si>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</si>
  <si>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</si>
  <si>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</si>
  <si>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</si>
  <si>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</si>
  <si>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</si>
  <si>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</si>
  <si>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</si>
  <si>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</si>
  <si>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</si>
  <si>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</si>
  <si>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</si>
  <si>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</si>
  <si>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</si>
  <si>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</si>
  <si>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</si>
  <si>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</si>
  <si>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</si>
  <si>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</si>
  <si>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</si>
  <si>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</si>
  <si>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</si>
  <si>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</si>
  <si>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</si>
  <si>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</si>
  <si>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</si>
  <si>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</si>
  <si>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</si>
  <si>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</si>
  <si>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</si>
  <si>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</si>
  <si>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</si>
  <si>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</si>
  <si>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</si>
  <si>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</si>
  <si>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</si>
  <si>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</si>
  <si>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</si>
  <si>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</si>
  <si>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</si>
  <si>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</si>
  <si>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</si>
  <si>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</si>
  <si>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</si>
  <si>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</si>
  <si>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</si>
  <si>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</si>
  <si>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</si>
  <si>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</si>
  <si>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</si>
  <si>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</si>
  <si>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</si>
  <si>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</si>
  <si>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</si>
  <si>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</si>
  <si>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</si>
  <si>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</si>
  <si>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</si>
  <si>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</si>
  <si>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</si>
  <si>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</si>
  <si>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</si>
  <si>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</si>
  <si>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</si>
  <si>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</si>
  <si>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</si>
  <si>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</si>
  <si>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</si>
  <si>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</si>
  <si>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</si>
  <si>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</si>
  <si>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</si>
  <si>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</si>
  <si>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</si>
  <si>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</si>
  <si>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</si>
  <si>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</si>
  <si>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</si>
  <si>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</si>
  <si>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</si>
  <si>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</si>
  <si>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</si>
  <si>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</si>
  <si>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</si>
  <si>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</si>
  <si>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</si>
  <si>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</si>
  <si>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</si>
  <si>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</si>
  <si>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</si>
  <si>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</si>
  <si>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</si>
  <si>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</si>
  <si>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</si>
  <si>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</si>
  <si>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</si>
  <si>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</si>
  <si>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</si>
  <si>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</si>
  <si>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</si>
  <si>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</si>
  <si>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</si>
  <si>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</si>
  <si>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</si>
  <si>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</si>
  <si>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</si>
  <si>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</si>
  <si>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</si>
  <si>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</si>
  <si>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</si>
  <si>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</si>
  <si>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</si>
  <si>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</si>
  <si>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</si>
  <si>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</si>
  <si>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</si>
  <si>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</si>
  <si>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</si>
  <si>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</si>
  <si>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</si>
  <si>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</si>
  <si>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</si>
  <si>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</si>
  <si>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</si>
  <si>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</si>
  <si>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</si>
  <si>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</si>
  <si>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</si>
  <si>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</si>
  <si>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</si>
  <si>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</si>
  <si>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</si>
  <si>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</si>
  <si>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</si>
  <si>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</si>
  <si>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</si>
  <si>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</si>
  <si>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</si>
  <si>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</si>
  <si>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</si>
  <si>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</si>
  <si>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</si>
  <si>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</si>
  <si>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</si>
  <si>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</si>
  <si>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</si>
  <si>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</si>
  <si>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</si>
  <si>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</si>
  <si>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</si>
  <si>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</si>
  <si>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</si>
  <si>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</si>
  <si>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</si>
  <si>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</si>
  <si>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</si>
  <si>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</si>
  <si>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</si>
  <si>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</si>
  <si>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</si>
  <si>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</si>
  <si>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</si>
  <si>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</si>
  <si>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</si>
  <si>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</si>
  <si>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</si>
  <si>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</si>
  <si>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</si>
  <si>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</si>
  <si>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</si>
  <si>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</si>
  <si>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</si>
  <si>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</si>
  <si>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</si>
  <si>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</si>
  <si>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</si>
  <si>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</si>
  <si>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</si>
  <si>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</si>
  <si>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</si>
  <si>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</si>
  <si>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</si>
  <si>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</si>
  <si>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</si>
  <si>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</si>
  <si>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</si>
  <si>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</si>
  <si>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</si>
  <si>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</si>
  <si>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</si>
  <si>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</si>
  <si>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</si>
  <si>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</si>
  <si>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</si>
  <si>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</si>
  <si>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</si>
  <si>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</si>
  <si>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</si>
  <si>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</si>
  <si>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</si>
  <si>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</si>
  <si>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</si>
  <si>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</si>
  <si>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</si>
  <si>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</si>
  <si>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</si>
  <si>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</si>
  <si>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</si>
  <si>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</si>
  <si>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</si>
  <si>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</si>
  <si>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</si>
  <si>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</si>
  <si>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</si>
  <si>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</si>
  <si>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</si>
  <si>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</si>
  <si>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</si>
  <si>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</si>
  <si>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</si>
  <si>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</si>
  <si>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</si>
  <si>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</si>
  <si>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</si>
  <si>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</si>
  <si>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</si>
  <si>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</si>
  <si>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</si>
  <si>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</si>
  <si>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</si>
  <si>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</si>
  <si>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</si>
  <si>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</si>
  <si>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</si>
  <si>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</si>
  <si>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</si>
  <si>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</si>
  <si>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</si>
  <si>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</si>
  <si>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</si>
  <si>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</si>
  <si>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</si>
  <si>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</si>
  <si>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</si>
  <si>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</si>
  <si>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</si>
  <si>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</si>
  <si>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</si>
  <si>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</si>
  <si>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</si>
  <si>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</si>
  <si>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</si>
  <si>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</si>
  <si>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</si>
  <si>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</si>
  <si>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</si>
  <si>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</si>
  <si>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</si>
  <si>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</si>
  <si>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</si>
  <si>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</si>
  <si>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</si>
  <si>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</si>
  <si>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</si>
  <si>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</si>
  <si>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</si>
  <si>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</si>
  <si>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</si>
  <si>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</si>
  <si>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</si>
  <si>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</si>
  <si>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</si>
  <si>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</si>
  <si>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</si>
  <si>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</si>
  <si>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</si>
  <si>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</si>
  <si>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</si>
  <si>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</si>
  <si>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</si>
  <si>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</si>
  <si>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</si>
  <si>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</si>
  <si>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</si>
  <si>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</si>
  <si>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</si>
  <si>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</si>
  <si>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</si>
  <si>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</si>
  <si>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</si>
  <si>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</si>
  <si>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</si>
  <si>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</si>
  <si>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</si>
  <si>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</si>
  <si>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</si>
  <si>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</si>
  <si>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</si>
  <si>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</si>
  <si>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</si>
  <si>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</si>
  <si>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</si>
  <si>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</si>
  <si>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</si>
  <si>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</si>
  <si>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</si>
  <si>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</si>
  <si>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</si>
  <si>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</si>
  <si>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</si>
  <si>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</si>
  <si>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</si>
  <si>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</si>
  <si>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</si>
  <si>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</si>
  <si>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</si>
  <si>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</si>
  <si>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</si>
  <si>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</si>
  <si>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</si>
  <si>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</si>
  <si>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</si>
  <si>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</si>
  <si>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</si>
  <si>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</si>
  <si>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</si>
  <si>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</si>
  <si>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</si>
  <si>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</si>
  <si>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</si>
  <si>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</si>
  <si>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</si>
  <si>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</si>
  <si>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</si>
  <si>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</si>
  <si>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</si>
  <si>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</si>
  <si>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</si>
  <si>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</si>
  <si>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</si>
  <si>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</si>
  <si>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</si>
  <si>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</si>
  <si>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</si>
  <si>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</si>
  <si>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</si>
  <si>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</si>
  <si>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</si>
  <si>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</si>
  <si>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</si>
  <si>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</si>
  <si>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</si>
  <si>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</si>
  <si>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</si>
  <si>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</si>
  <si>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</si>
  <si>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</si>
  <si>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</si>
  <si>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</si>
  <si>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</si>
  <si>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</si>
  <si>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</si>
  <si>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</si>
  <si>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</si>
  <si>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</si>
  <si>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</si>
  <si>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</si>
  <si>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</si>
  <si>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</si>
  <si>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</si>
  <si>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</si>
  <si>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</si>
  <si>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</si>
  <si>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</si>
  <si>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</si>
  <si>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</si>
  <si>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</si>
  <si>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</si>
  <si>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</si>
  <si>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</si>
  <si>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</si>
  <si>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</si>
  <si>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</si>
  <si>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</si>
  <si>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</si>
  <si>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</si>
  <si>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</si>
  <si>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</si>
  <si>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</si>
  <si>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</si>
  <si>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</si>
  <si>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</si>
  <si>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</si>
  <si>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</si>
  <si>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</si>
  <si>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</si>
  <si>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</si>
  <si>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</si>
  <si>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</si>
  <si>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</si>
  <si>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</si>
  <si>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</si>
  <si>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</si>
  <si>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</si>
  <si>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</si>
  <si>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</si>
  <si>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</si>
  <si>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</si>
  <si>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</si>
  <si>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</si>
  <si>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</si>
  <si>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</si>
  <si>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</si>
  <si>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</si>
  <si>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</si>
  <si>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</si>
  <si>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</si>
  <si>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</si>
  <si>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</si>
  <si>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</si>
  <si>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</si>
  <si>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</si>
  <si>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</si>
  <si>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</si>
  <si>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</si>
  <si>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</si>
  <si>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</si>
  <si>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</si>
  <si>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</si>
  <si>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</si>
  <si>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</si>
  <si>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</si>
  <si>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</si>
  <si>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</si>
  <si>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</si>
  <si>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</si>
  <si>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</si>
  <si>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</si>
  <si>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</si>
  <si>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</si>
  <si>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</si>
  <si>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</si>
  <si>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</si>
  <si>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</si>
  <si>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</si>
  <si>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</si>
  <si>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</si>
  <si>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</si>
  <si>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</si>
  <si>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</si>
  <si>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</si>
  <si>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</si>
  <si>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</si>
  <si>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</si>
  <si>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</si>
  <si>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</si>
  <si>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</si>
  <si>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</si>
  <si>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</si>
  <si>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</si>
  <si>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</si>
  <si>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</si>
  <si>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</si>
  <si>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</si>
  <si>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</si>
  <si>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</si>
  <si>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</si>
  <si>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</si>
  <si>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</si>
  <si>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</si>
  <si>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</si>
  <si>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</si>
  <si>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</si>
  <si>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</si>
  <si>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</si>
  <si>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</si>
  <si>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</si>
  <si>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</si>
  <si>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</si>
  <si>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</si>
  <si>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</si>
  <si>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</si>
  <si>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</si>
  <si>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</si>
  <si>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</si>
  <si>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</si>
  <si>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</si>
  <si>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</si>
  <si>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</si>
  <si>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</si>
  <si>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</si>
  <si>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</si>
  <si>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</si>
  <si>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</si>
  <si>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</si>
  <si>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</si>
  <si>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</si>
  <si>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</si>
  <si>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</si>
  <si>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</si>
  <si>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</si>
  <si>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</si>
  <si>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</si>
  <si>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</si>
  <si>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</si>
  <si>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</si>
  <si>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</si>
  <si>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</si>
  <si>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</si>
  <si>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</si>
  <si>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</si>
  <si>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</si>
  <si>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</si>
  <si>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</si>
  <si>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</si>
  <si>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</si>
  <si>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</si>
  <si>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</si>
  <si>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</si>
  <si>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</si>
  <si>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</si>
  <si>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</si>
  <si>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</si>
  <si>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</si>
  <si>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</si>
  <si>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</si>
  <si>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</si>
  <si>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</si>
  <si>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</si>
  <si>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</si>
  <si>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</si>
  <si>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</si>
  <si>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</si>
  <si>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</si>
  <si>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</si>
  <si>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</si>
  <si>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</si>
  <si>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</si>
  <si>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</si>
  <si>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</si>
  <si>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</si>
  <si>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</si>
  <si>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</si>
  <si>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</si>
  <si>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</si>
  <si>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</si>
  <si>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</si>
  <si>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</si>
  <si>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</si>
  <si>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</si>
  <si>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</si>
  <si>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</si>
  <si>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</si>
  <si>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</si>
  <si>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</si>
  <si>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</si>
  <si>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</si>
  <si>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</si>
  <si>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</si>
  <si>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</si>
  <si>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</si>
  <si>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</si>
  <si>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</si>
  <si>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</si>
  <si>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</si>
  <si>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</si>
  <si>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</si>
  <si>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</si>
  <si>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</si>
  <si>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</si>
  <si>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</si>
  <si>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</si>
  <si>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</si>
  <si>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</si>
  <si>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</si>
  <si>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</si>
  <si>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</si>
  <si>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</si>
  <si>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</si>
  <si>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</si>
  <si>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</si>
  <si>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</si>
  <si>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</si>
  <si>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</si>
  <si>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</si>
  <si>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</si>
  <si>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</si>
  <si>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</si>
  <si>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</si>
  <si>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</si>
  <si>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</si>
  <si>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</si>
  <si>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</si>
  <si>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</si>
  <si>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</si>
  <si>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</si>
  <si>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</si>
  <si>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</si>
  <si>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</si>
  <si>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</si>
  <si>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</si>
  <si>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</si>
  <si>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</si>
  <si>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</si>
  <si>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</si>
  <si>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</si>
  <si>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</si>
  <si>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</si>
  <si>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</si>
  <si>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</si>
  <si>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</si>
  <si>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</si>
  <si>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</si>
  <si>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</si>
  <si>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</si>
  <si>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</si>
  <si>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</si>
  <si>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</si>
  <si>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</si>
  <si>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</si>
  <si>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</si>
  <si>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</si>
  <si>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</si>
  <si>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</si>
  <si>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</si>
  <si>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</si>
  <si>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</si>
  <si>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</si>
  <si>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</si>
  <si>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</si>
  <si>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</si>
  <si>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</si>
  <si>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</si>
  <si>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</si>
  <si>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</si>
  <si>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</si>
  <si>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</si>
  <si>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</si>
  <si>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</si>
  <si>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</si>
  <si>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</si>
  <si>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</si>
  <si>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</si>
  <si>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</si>
  <si>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</si>
  <si>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</si>
  <si>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</si>
  <si>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</si>
  <si>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</si>
  <si>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</si>
  <si>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</si>
  <si>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</si>
  <si>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</si>
  <si>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</si>
  <si>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</si>
  <si>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</si>
  <si>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</si>
  <si>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</si>
  <si>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</si>
  <si>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</si>
  <si>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</si>
  <si>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</si>
  <si>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</si>
  <si>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</si>
  <si>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</si>
  <si>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</si>
  <si>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</si>
  <si>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</si>
  <si>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</si>
  <si>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</si>
  <si>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</si>
  <si>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</si>
  <si>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</si>
  <si>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</si>
  <si>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</si>
  <si>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</si>
  <si>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</si>
  <si>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</si>
  <si>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</si>
  <si>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</si>
  <si>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</si>
  <si>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</si>
  <si>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</si>
  <si>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</si>
  <si>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</si>
  <si>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</si>
  <si>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</si>
  <si>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</si>
  <si>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</si>
  <si>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</si>
  <si>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</si>
  <si>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</si>
  <si>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</si>
  <si>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</si>
  <si>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</si>
  <si>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</si>
  <si>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</si>
  <si>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</si>
  <si>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</si>
  <si>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</si>
  <si>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</si>
  <si>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</si>
  <si>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</si>
  <si>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</si>
  <si>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</si>
  <si>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</si>
  <si>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</si>
  <si>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</si>
  <si>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</si>
  <si>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</si>
  <si>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</si>
  <si>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</si>
  <si>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</si>
  <si>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</si>
  <si>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</si>
  <si>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</si>
  <si>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</si>
  <si>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</si>
  <si>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</si>
  <si>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</si>
  <si>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</si>
  <si>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</si>
  <si>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</si>
  <si>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</si>
  <si>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</si>
  <si>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</si>
  <si>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</si>
  <si>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</si>
  <si>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</si>
  <si>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</si>
  <si>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</si>
  <si>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</si>
  <si>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</si>
  <si>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</si>
  <si>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</si>
  <si>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</si>
  <si>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</si>
  <si>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</si>
  <si>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</si>
  <si>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</si>
  <si>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</si>
  <si>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</si>
  <si>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</si>
  <si>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</si>
  <si>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</si>
  <si>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</si>
  <si>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</si>
  <si>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</si>
  <si>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</si>
  <si>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</si>
  <si>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</si>
  <si>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</si>
  <si>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</si>
  <si>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</si>
  <si>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</si>
  <si>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</si>
  <si>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</si>
  <si>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</si>
  <si>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</si>
  <si>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</si>
  <si>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</si>
  <si>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</si>
  <si>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</si>
  <si>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</si>
  <si>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</si>
  <si>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</si>
  <si>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</si>
  <si>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</si>
  <si>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</si>
  <si>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</si>
  <si>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</si>
  <si>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</si>
  <si>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</si>
  <si>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</si>
  <si>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</si>
  <si>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</si>
  <si>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</si>
  <si>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</si>
  <si>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</si>
  <si>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</si>
  <si>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</si>
  <si>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</si>
  <si>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</si>
  <si>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</si>
  <si>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</si>
  <si>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</si>
  <si>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</si>
  <si>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</si>
  <si>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</si>
  <si>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</si>
  <si>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</si>
  <si>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</si>
  <si>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</si>
  <si>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</si>
  <si>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</si>
  <si>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</si>
  <si>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</si>
  <si>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</si>
  <si>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</si>
  <si>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</si>
  <si>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</si>
  <si>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</si>
  <si>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</si>
  <si>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</si>
  <si>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</si>
  <si>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</si>
  <si>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</si>
  <si>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</si>
  <si>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</si>
  <si>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</si>
  <si>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</si>
  <si>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</si>
  <si>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</si>
  <si>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</si>
  <si>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</si>
  <si>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</si>
  <si>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</si>
  <si>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</si>
  <si>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</si>
  <si>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</si>
  <si>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</si>
  <si>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</si>
  <si>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</si>
  <si>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</si>
  <si>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</si>
  <si>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</si>
  <si>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</si>
  <si>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</si>
  <si>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</si>
  <si>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</si>
  <si>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</si>
  <si>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</si>
  <si>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</si>
  <si>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</si>
  <si>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</si>
  <si>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</si>
  <si>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</si>
  <si>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</si>
  <si>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</si>
  <si>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</si>
  <si>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</si>
  <si>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</si>
  <si>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</si>
  <si>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</si>
  <si>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</si>
  <si>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</si>
  <si>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</si>
  <si>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</si>
  <si>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</si>
  <si>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</si>
  <si>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</si>
  <si>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</si>
  <si>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</si>
  <si>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</si>
  <si>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</si>
  <si>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</si>
  <si>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</si>
  <si>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</si>
  <si>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</si>
  <si>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</si>
  <si>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</si>
  <si>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</si>
  <si>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</si>
  <si>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</si>
  <si>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</si>
  <si>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</si>
  <si>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</si>
  <si>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</si>
  <si>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</si>
  <si>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</si>
  <si>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</si>
  <si>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</si>
  <si>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</si>
  <si>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</si>
  <si>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</si>
  <si>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</si>
  <si>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</si>
  <si>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</si>
  <si>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</si>
  <si>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</si>
  <si>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</si>
  <si>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</si>
  <si>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</si>
  <si>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</si>
  <si>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</si>
  <si>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</si>
  <si>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</si>
  <si>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</si>
  <si>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</si>
  <si>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</si>
  <si>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</si>
  <si>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</si>
  <si>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</si>
  <si>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</si>
  <si>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</si>
  <si>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</si>
  <si>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</si>
  <si>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</si>
  <si>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</si>
  <si>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</si>
  <si>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</si>
  <si>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</si>
  <si>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</si>
  <si>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</si>
  <si>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</si>
  <si>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</si>
  <si>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</si>
  <si>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</si>
  <si>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</si>
  <si>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</si>
  <si>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</si>
  <si>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</si>
  <si>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</si>
  <si>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</si>
  <si>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</si>
  <si>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</si>
  <si>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</si>
  <si>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</si>
  <si>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</si>
  <si>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</si>
  <si>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</si>
  <si>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</si>
  <si>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</si>
  <si>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</si>
  <si>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</si>
  <si>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</si>
  <si>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</si>
  <si>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</si>
  <si>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</si>
  <si>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</si>
  <si>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</si>
  <si>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</si>
  <si>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</si>
  <si>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</si>
  <si>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</si>
  <si>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</si>
  <si>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</si>
  <si>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</si>
  <si>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</si>
  <si>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</si>
  <si>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</si>
  <si>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</si>
  <si>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</si>
  <si>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</si>
  <si>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</si>
  <si>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</si>
  <si>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</si>
  <si>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</si>
  <si>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</si>
  <si>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</si>
  <si>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</si>
  <si>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</si>
  <si>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</si>
  <si>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</si>
  <si>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</si>
  <si>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</si>
  <si>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</si>
  <si>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</si>
  <si>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</si>
  <si>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</si>
  <si>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</si>
  <si>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</si>
  <si>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</si>
  <si>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</si>
  <si>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</si>
  <si>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</si>
  <si>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</si>
  <si>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</si>
  <si>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</si>
  <si>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</si>
  <si>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</si>
  <si>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</si>
  <si>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</si>
  <si>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</si>
  <si>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</si>
  <si>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</si>
  <si>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</si>
  <si>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</si>
  <si>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</si>
  <si>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</si>
  <si>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</si>
  <si>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</si>
  <si>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</si>
  <si>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</si>
  <si>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</si>
  <si>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</si>
  <si>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</si>
  <si>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</si>
  <si>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</si>
  <si>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</si>
  <si>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</si>
  <si>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</si>
  <si>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</si>
  <si>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</si>
  <si>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</si>
  <si>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</si>
  <si>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</si>
  <si>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</si>
  <si>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</si>
  <si>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</si>
  <si>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</si>
  <si>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</si>
  <si>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</si>
  <si>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</si>
  <si>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</si>
  <si>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</si>
  <si>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</si>
  <si>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</si>
  <si>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</si>
  <si>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</si>
  <si>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</si>
  <si>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</si>
  <si>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</si>
  <si>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</si>
  <si>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</si>
  <si>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</si>
  <si>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</si>
  <si>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</si>
  <si>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</si>
  <si>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</si>
  <si>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</si>
  <si>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</si>
  <si>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</si>
  <si>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</si>
  <si>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</si>
  <si>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</si>
  <si>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</si>
  <si>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</si>
  <si>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</si>
  <si>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</si>
  <si>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</si>
  <si>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</si>
  <si>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</si>
  <si>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</si>
  <si>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</si>
  <si>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</si>
  <si>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</si>
  <si>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</si>
  <si>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</si>
  <si>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</si>
  <si>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</si>
  <si>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</si>
  <si>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</si>
  <si>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</si>
  <si>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</si>
  <si>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</si>
  <si>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</si>
  <si>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</si>
  <si>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</si>
  <si>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</si>
  <si>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</si>
  <si>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</si>
  <si>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</si>
  <si>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</si>
  <si>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</si>
  <si>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</si>
  <si>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</si>
  <si>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</si>
  <si>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</si>
  <si>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</si>
  <si>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</si>
  <si>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</si>
  <si>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</si>
  <si>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</si>
  <si>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</si>
  <si>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</si>
  <si>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</si>
  <si>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</si>
  <si>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</si>
  <si>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</si>
  <si>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</si>
  <si>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</si>
  <si>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</si>
  <si>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</si>
  <si>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</si>
  <si>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</si>
  <si>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</si>
  <si>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</si>
  <si>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</si>
  <si>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</si>
  <si>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</si>
  <si>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</si>
  <si>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</si>
  <si>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</si>
  <si>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</si>
  <si>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</si>
  <si>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</si>
  <si>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</si>
  <si>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</si>
  <si>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</si>
  <si>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</si>
  <si>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</si>
  <si>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</si>
  <si>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</si>
  <si>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</si>
  <si>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</si>
  <si>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</si>
  <si>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</si>
  <si>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</si>
  <si>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</si>
  <si>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</si>
  <si>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</si>
  <si>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</si>
  <si>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</si>
  <si>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</si>
  <si>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</si>
  <si>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</si>
  <si>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</si>
  <si>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</si>
  <si>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</si>
  <si>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</si>
  <si>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</si>
  <si>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</si>
  <si>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</si>
  <si>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</si>
  <si>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</si>
  <si>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</si>
  <si>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</si>
  <si>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</si>
  <si>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</si>
  <si>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</si>
  <si>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</si>
  <si>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</si>
  <si>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</si>
  <si>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</si>
  <si>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</si>
  <si>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</si>
  <si>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</si>
  <si>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</si>
  <si>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</si>
  <si>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</si>
  <si>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</si>
  <si>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</si>
  <si>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</si>
  <si>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</si>
  <si>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</si>
  <si>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</si>
  <si>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</si>
  <si>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</si>
  <si>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</si>
  <si>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</si>
  <si>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</si>
  <si>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</si>
  <si>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</si>
  <si>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</si>
  <si>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</si>
  <si>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</si>
  <si>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</si>
  <si>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</si>
  <si>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</si>
  <si>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</si>
  <si>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</si>
  <si>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</si>
  <si>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</si>
  <si>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</si>
  <si>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</si>
  <si>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</si>
  <si>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</si>
  <si>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</si>
  <si>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</si>
  <si>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</si>
  <si>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</si>
  <si>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</si>
  <si>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</si>
  <si>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</si>
  <si>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</si>
  <si>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</si>
  <si>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</si>
  <si>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</si>
  <si>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</si>
  <si>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</si>
  <si>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</si>
  <si>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</si>
  <si>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</si>
  <si>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</si>
  <si>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</si>
  <si>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</si>
  <si>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</si>
  <si>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</si>
  <si>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</si>
  <si>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</si>
  <si>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</si>
  <si>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</si>
  <si>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</si>
  <si>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</si>
  <si>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</si>
  <si>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</si>
  <si>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</si>
  <si>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</si>
  <si>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</si>
  <si>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</si>
  <si>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</si>
  <si>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</si>
  <si>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</si>
  <si>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</si>
  <si>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</si>
  <si>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</si>
  <si>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</si>
  <si>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</si>
  <si>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</si>
  <si>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</si>
  <si>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</si>
  <si>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</si>
  <si>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</si>
  <si>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</si>
  <si>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</si>
  <si>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</si>
  <si>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</si>
  <si>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</si>
  <si>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</si>
  <si>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</si>
  <si>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</si>
  <si>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</si>
  <si>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</si>
  <si>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</si>
  <si>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</si>
  <si>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</si>
  <si>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</si>
  <si>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</si>
  <si>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</si>
  <si>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</si>
  <si>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</si>
  <si>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</si>
  <si>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</si>
  <si>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</si>
  <si>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</si>
  <si>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</si>
  <si>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</si>
  <si>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</si>
  <si>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</si>
  <si>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</si>
  <si>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</si>
  <si>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</si>
  <si>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</si>
  <si>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</si>
  <si>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</si>
  <si>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</si>
  <si>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</si>
  <si>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</si>
  <si>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</si>
  <si>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</si>
  <si>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</si>
  <si>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</si>
  <si>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</si>
  <si>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</si>
  <si>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</si>
  <si>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</si>
  <si>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</si>
  <si>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</si>
  <si>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</si>
  <si>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</si>
  <si>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</si>
  <si>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</si>
  <si>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</si>
  <si>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</si>
  <si>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</si>
  <si>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</si>
  <si>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</si>
  <si>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</si>
  <si>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</si>
  <si>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</si>
  <si>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</si>
  <si>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</si>
  <si>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</si>
  <si>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</si>
  <si>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</si>
  <si>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</si>
  <si>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</si>
  <si>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</si>
  <si>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</si>
  <si>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</si>
  <si>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</si>
  <si>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</si>
  <si>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</si>
  <si>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</si>
  <si>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</si>
  <si>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</si>
  <si>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</si>
  <si>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</si>
  <si>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</si>
  <si>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</si>
  <si>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</si>
  <si>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</si>
  <si>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</si>
  <si>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</si>
  <si>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</si>
  <si>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</si>
  <si>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</si>
  <si>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</si>
  <si>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</si>
  <si>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</si>
  <si>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</si>
  <si>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</si>
  <si>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</si>
  <si>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</si>
  <si>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</si>
  <si>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</si>
  <si>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</si>
  <si>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</si>
  <si>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</si>
  <si>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</si>
  <si>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</si>
  <si>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</si>
  <si>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</si>
  <si>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</si>
  <si>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</si>
  <si>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</si>
  <si>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</si>
  <si>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</si>
  <si>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</si>
  <si>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</si>
  <si>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</si>
  <si>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</si>
  <si>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</si>
  <si>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</si>
  <si>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</si>
  <si>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</si>
  <si>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</si>
  <si>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</si>
  <si>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</si>
  <si>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</si>
  <si>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</si>
  <si>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</si>
  <si>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</si>
  <si>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</si>
  <si>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</si>
  <si>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</si>
  <si>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</si>
  <si>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</si>
  <si>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</si>
  <si>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</si>
  <si>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</si>
  <si>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</si>
  <si>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</si>
  <si>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</si>
  <si>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</si>
  <si>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</si>
  <si>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</si>
  <si>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</si>
  <si>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</si>
  <si>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</si>
  <si>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</si>
  <si>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</si>
  <si>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</si>
  <si>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</si>
  <si>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</si>
  <si>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</si>
  <si>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</si>
  <si>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</si>
  <si>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</si>
  <si>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</si>
  <si>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</si>
  <si>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</si>
  <si>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</si>
  <si>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</si>
  <si>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</si>
  <si>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</si>
  <si>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</si>
  <si>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</si>
  <si>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</si>
  <si>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</si>
  <si>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</si>
  <si>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</si>
  <si>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</si>
  <si>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</si>
  <si>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</si>
  <si>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</si>
  <si>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</si>
  <si>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</si>
  <si>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</si>
  <si>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</si>
  <si>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</si>
  <si>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</si>
  <si>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</si>
  <si>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</si>
  <si>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</si>
  <si>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</si>
  <si>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</si>
  <si>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</si>
  <si>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</si>
  <si>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</si>
  <si>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</si>
  <si>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</si>
  <si>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</si>
  <si>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</si>
  <si>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</si>
  <si>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</si>
  <si>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</si>
  <si>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</si>
  <si>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</si>
  <si>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</si>
  <si>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</si>
  <si>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</si>
  <si>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</si>
  <si>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</si>
  <si>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</si>
  <si>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</si>
  <si>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</si>
  <si>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</si>
  <si>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</si>
  <si>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</si>
  <si>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</si>
  <si>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</si>
  <si>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</si>
  <si>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</si>
  <si>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</si>
  <si>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</si>
  <si>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</si>
  <si>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</si>
  <si>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</si>
  <si>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</si>
  <si>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</si>
  <si>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</si>
  <si>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</si>
  <si>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</si>
  <si>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</si>
  <si>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</si>
  <si>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</si>
  <si>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</si>
  <si>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</si>
  <si>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</si>
  <si>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</si>
  <si>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</si>
  <si>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</si>
  <si>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</si>
  <si>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</si>
  <si>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</si>
  <si>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</si>
  <si>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</si>
  <si>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</si>
  <si>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</si>
  <si>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</si>
  <si>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</si>
  <si>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</si>
  <si>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</si>
  <si>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</si>
  <si>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</si>
  <si>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</si>
  <si>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</si>
  <si>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</si>
  <si>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</si>
  <si>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</si>
  <si>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</si>
  <si>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</si>
  <si>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</si>
  <si>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</si>
  <si>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</si>
  <si>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</si>
  <si>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</si>
  <si>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</si>
  <si>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</si>
  <si>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</si>
  <si>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</si>
  <si>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</si>
  <si>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</si>
  <si>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</si>
  <si>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</si>
  <si>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</si>
  <si>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</si>
  <si>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</si>
  <si>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</si>
  <si>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</si>
  <si>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</si>
  <si>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</si>
  <si>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</si>
  <si>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</si>
  <si>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</si>
  <si>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</si>
  <si>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</si>
  <si>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</si>
  <si>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</si>
  <si>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</si>
  <si>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</si>
  <si>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</si>
  <si>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</si>
  <si>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</si>
  <si>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</si>
  <si>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</si>
  <si>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</si>
  <si>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</si>
  <si>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</si>
  <si>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</si>
  <si>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</si>
  <si>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</si>
  <si>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</si>
  <si>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</si>
  <si>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</si>
  <si>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</si>
  <si>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</si>
  <si>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</si>
  <si>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</si>
  <si>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</si>
  <si>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</si>
  <si>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</si>
  <si>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</si>
  <si>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</si>
  <si>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</si>
  <si>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</si>
  <si>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</si>
  <si>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</si>
  <si>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</si>
  <si>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</si>
  <si>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</si>
  <si>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</si>
  <si>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</si>
  <si>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</si>
  <si>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</si>
  <si>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</si>
  <si>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</si>
  <si>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</si>
  <si>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</si>
  <si>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</si>
  <si>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</si>
  <si>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</si>
  <si>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</si>
  <si>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</si>
  <si>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</si>
  <si>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</si>
  <si>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</si>
  <si>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</si>
  <si>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</si>
  <si>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</si>
  <si>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</si>
  <si>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</si>
  <si>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</si>
  <si>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</si>
  <si>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</si>
  <si>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</si>
  <si>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</si>
  <si>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</si>
  <si>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</si>
  <si>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</si>
  <si>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</si>
  <si>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</si>
  <si>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</si>
  <si>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</si>
  <si>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</si>
  <si>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</si>
  <si>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</si>
  <si>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</si>
  <si>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</si>
  <si>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</si>
  <si>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</si>
  <si>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</si>
  <si>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</si>
  <si>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</si>
  <si>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</si>
  <si>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</si>
  <si>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</si>
  <si>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</si>
  <si>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</si>
  <si>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</si>
  <si>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</si>
  <si>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</si>
  <si>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</si>
  <si>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</si>
  <si>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</si>
  <si>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</si>
  <si>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</si>
  <si>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</si>
  <si>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</si>
  <si>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</si>
  <si>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</si>
  <si>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</si>
  <si>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</si>
  <si>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</si>
  <si>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</si>
  <si>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</si>
  <si>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</si>
  <si>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</si>
  <si>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</si>
  <si>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</si>
  <si>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</si>
  <si>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</si>
  <si>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</si>
  <si>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</si>
  <si>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</si>
  <si>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</si>
  <si>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</si>
  <si>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</si>
  <si>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</si>
  <si>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</si>
  <si>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</si>
  <si>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</si>
  <si>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</si>
  <si>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</si>
  <si>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</si>
  <si>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</si>
  <si>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</si>
  <si>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</si>
  <si>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</si>
  <si>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</si>
  <si>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</si>
  <si>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</si>
  <si>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</si>
  <si>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</si>
  <si>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</si>
  <si>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</si>
  <si>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</si>
  <si>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</si>
  <si>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</si>
  <si>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</si>
  <si>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</si>
  <si>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</si>
  <si>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</si>
  <si>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</si>
  <si>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</si>
  <si>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</si>
  <si>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</si>
  <si>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</si>
  <si>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</si>
  <si>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</si>
  <si>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</si>
  <si>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</si>
  <si>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</si>
  <si>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</si>
  <si>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</si>
  <si>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</si>
  <si>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</si>
  <si>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</si>
  <si>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</si>
  <si>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</si>
  <si>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</si>
  <si>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</si>
  <si>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</si>
  <si>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</si>
  <si>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</si>
  <si>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</si>
  <si>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</si>
  <si>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</si>
  <si>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</si>
  <si>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</si>
  <si>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</si>
  <si>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</si>
  <si>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</si>
  <si>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</si>
  <si>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</si>
  <si>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</si>
  <si>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</si>
  <si>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</si>
  <si>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</si>
  <si>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</si>
  <si>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</si>
  <si>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</si>
  <si>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</si>
  <si>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</si>
  <si>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</si>
  <si>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</si>
  <si>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</si>
  <si>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</si>
  <si>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</si>
  <si>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</si>
  <si>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</si>
  <si>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</si>
  <si>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</si>
  <si>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</si>
  <si>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</si>
  <si>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</si>
  <si>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</si>
  <si>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</si>
  <si>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</si>
  <si>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</si>
  <si>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</si>
  <si>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</si>
  <si>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</si>
  <si>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</si>
  <si>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</si>
  <si>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</si>
  <si>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</si>
  <si>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</si>
  <si>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</si>
  <si>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</si>
  <si>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</si>
  <si>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</si>
  <si>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</si>
  <si>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</si>
  <si>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</si>
  <si>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</si>
  <si>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</si>
  <si>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</si>
  <si>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</si>
  <si>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</si>
  <si>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</si>
  <si>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</si>
  <si>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</si>
  <si>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</si>
  <si>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</si>
  <si>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</si>
  <si>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</si>
  <si>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</si>
  <si>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</si>
  <si>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</si>
  <si>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</si>
  <si>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</si>
  <si>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</si>
  <si>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</si>
  <si>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</si>
  <si>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</si>
  <si>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</si>
  <si>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</si>
  <si>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</si>
  <si>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</si>
  <si>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</si>
  <si>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</si>
  <si>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</si>
  <si>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</si>
  <si>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</si>
  <si>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</si>
  <si>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</si>
  <si>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</si>
  <si>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</si>
  <si>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</si>
  <si>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</si>
  <si>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</si>
  <si>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</si>
  <si>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</si>
  <si>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</si>
  <si>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</si>
  <si>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</si>
  <si>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</si>
  <si>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</si>
  <si>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</si>
  <si>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</si>
  <si>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</si>
  <si>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</si>
  <si>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</si>
  <si>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</si>
  <si>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</si>
  <si>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</si>
  <si>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</si>
  <si>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</si>
  <si>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</si>
  <si>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</si>
  <si>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</si>
  <si>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</si>
  <si>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</si>
  <si>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</si>
  <si>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</si>
  <si>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</si>
  <si>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</si>
  <si>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</si>
  <si>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</si>
  <si>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</si>
  <si>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</si>
  <si>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</si>
  <si>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</si>
  <si>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</si>
  <si>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</si>
  <si>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</si>
  <si>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</si>
  <si>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</si>
  <si>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</si>
  <si>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</si>
  <si>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</si>
  <si>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</si>
  <si>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</si>
  <si>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</si>
  <si>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</si>
  <si>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</si>
  <si>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</si>
  <si>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</si>
  <si>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</si>
  <si>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</si>
  <si>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</si>
  <si>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</si>
  <si>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</si>
  <si>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</si>
  <si>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</si>
  <si>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</si>
  <si>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</si>
  <si>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</si>
  <si>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</si>
  <si>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</si>
  <si>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</si>
  <si>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</si>
  <si>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</si>
  <si>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</si>
  <si>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</si>
  <si>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</si>
  <si>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</si>
  <si>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</si>
  <si>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</si>
  <si>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</si>
  <si>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</si>
  <si>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</si>
  <si>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</si>
  <si>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</si>
  <si>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</si>
  <si>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</si>
  <si>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</si>
  <si>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</si>
  <si>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</si>
  <si>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</si>
  <si>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</si>
  <si>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</si>
  <si>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</si>
  <si>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</si>
  <si>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</si>
  <si>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</si>
  <si>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</si>
  <si>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</si>
  <si>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</si>
  <si>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</si>
  <si>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</si>
  <si>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</si>
  <si>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</si>
  <si>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</si>
  <si>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</si>
  <si>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</si>
  <si>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</si>
  <si>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</si>
  <si>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</si>
  <si>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</si>
  <si>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</si>
  <si>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</si>
  <si>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</si>
  <si>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</si>
  <si>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</si>
  <si>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</si>
  <si>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</si>
  <si>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</si>
  <si>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</si>
  <si>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</si>
  <si>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</si>
  <si>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</si>
  <si>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</si>
  <si>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</si>
  <si>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</si>
  <si>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</si>
  <si>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</si>
  <si>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</si>
  <si>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</si>
  <si>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</si>
  <si>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</si>
  <si>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</si>
  <si>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</si>
  <si>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</si>
  <si>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</si>
  <si>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</si>
  <si>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</si>
  <si>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</si>
  <si>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</si>
  <si>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</si>
  <si>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</si>
  <si>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</si>
  <si>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</si>
  <si>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</si>
  <si>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</si>
  <si>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</si>
  <si>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</si>
  <si>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</si>
  <si>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</si>
  <si>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</si>
  <si>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</si>
  <si>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</si>
  <si>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</si>
  <si>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</si>
  <si>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</si>
  <si>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</si>
  <si>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</si>
  <si>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</si>
  <si>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</si>
  <si>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</si>
  <si>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</si>
  <si>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</si>
  <si>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</si>
  <si>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</si>
  <si>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</si>
  <si>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</si>
  <si>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</si>
  <si>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</si>
  <si>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</si>
  <si>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</si>
  <si>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</si>
  <si>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</si>
  <si>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</si>
  <si>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</si>
  <si>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</si>
  <si>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</si>
  <si>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</si>
  <si>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</si>
  <si>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</si>
  <si>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</si>
  <si>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</si>
  <si>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</si>
  <si>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</si>
  <si>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</si>
  <si>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</si>
  <si>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</si>
  <si>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</si>
  <si>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</si>
  <si>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</si>
  <si>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</si>
  <si>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</si>
  <si>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</si>
  <si>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</si>
  <si>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</si>
  <si>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</si>
  <si>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</si>
  <si>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</si>
  <si>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</si>
  <si>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</si>
  <si>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</si>
  <si>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</si>
  <si>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</si>
  <si>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</si>
  <si>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</si>
  <si>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</si>
  <si>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</si>
  <si>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</si>
  <si>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</si>
  <si>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</si>
  <si>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</si>
  <si>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</si>
  <si>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</si>
  <si>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</si>
  <si>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</si>
  <si>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</si>
  <si>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</si>
  <si>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</si>
  <si>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</si>
  <si>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</si>
  <si>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</si>
  <si>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</si>
  <si>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</si>
  <si>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</si>
  <si>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</si>
  <si>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</si>
  <si>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</si>
  <si>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</si>
  <si>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</si>
  <si>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</si>
  <si>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</si>
  <si>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</si>
  <si>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</si>
  <si>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</si>
  <si>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</si>
  <si>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</si>
  <si>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</si>
  <si>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</si>
  <si>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</si>
  <si>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</si>
  <si>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</si>
  <si>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</si>
  <si>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</si>
  <si>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</si>
  <si>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</si>
  <si>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</si>
  <si>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</si>
  <si>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</si>
  <si>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</si>
  <si>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</si>
  <si>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</si>
  <si>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</si>
  <si>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</si>
  <si>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</si>
  <si>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</si>
  <si>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</si>
  <si>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</si>
  <si>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</si>
  <si>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</si>
  <si>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</si>
  <si>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</si>
  <si>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</si>
  <si>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</si>
  <si>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</si>
  <si>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</si>
  <si>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</si>
  <si>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</si>
  <si>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</si>
  <si>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</si>
  <si>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</si>
  <si>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</si>
  <si>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</si>
  <si>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</si>
  <si>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</si>
  <si>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</si>
  <si>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</si>
  <si>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</si>
  <si>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</si>
  <si>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</si>
  <si>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</si>
  <si>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</si>
  <si>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</si>
  <si>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</si>
  <si>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</si>
  <si>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</si>
  <si>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</si>
  <si>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</si>
  <si>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</si>
  <si>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</si>
  <si>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</si>
  <si>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</si>
  <si>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</si>
  <si>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</si>
  <si>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</si>
  <si>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</si>
  <si>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</si>
  <si>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</si>
  <si>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</si>
  <si>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</si>
  <si>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</si>
  <si>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</si>
  <si>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</si>
  <si>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</si>
  <si>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</si>
  <si>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</si>
  <si>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</si>
  <si>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</si>
  <si>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</si>
  <si>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</si>
  <si>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</si>
  <si>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</si>
  <si>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</si>
  <si>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</si>
  <si>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</si>
  <si>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</si>
  <si>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</si>
  <si>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</si>
  <si>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</si>
  <si>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</si>
  <si>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</si>
  <si>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</si>
  <si>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</si>
  <si>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</si>
  <si>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</si>
  <si>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</si>
  <si>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</si>
  <si>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</si>
  <si>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</si>
  <si>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</si>
  <si>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</si>
  <si>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</si>
  <si>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</si>
  <si>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</si>
  <si>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</si>
  <si>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</si>
  <si>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</si>
  <si>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</si>
  <si>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</si>
  <si>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</si>
  <si>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</si>
  <si>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</si>
  <si>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</si>
  <si>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</si>
  <si>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</si>
  <si>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</si>
  <si>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</si>
  <si>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</si>
  <si>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</si>
  <si>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</si>
  <si>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</si>
  <si>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</si>
  <si>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</si>
  <si>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</si>
  <si>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</si>
  <si>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</si>
  <si>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</si>
  <si>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</si>
  <si>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</si>
  <si>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</si>
  <si>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</si>
  <si>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</si>
  <si>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</si>
  <si>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</si>
  <si>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</si>
  <si>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</si>
  <si>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</si>
  <si>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</si>
  <si>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</si>
  <si>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</si>
  <si>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</si>
  <si>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</si>
  <si>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</si>
  <si>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</si>
  <si>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</si>
  <si>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</si>
  <si>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</si>
  <si>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</si>
  <si>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</si>
  <si>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</si>
  <si>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</si>
  <si>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</si>
  <si>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</si>
  <si>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</si>
  <si>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</si>
  <si>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</si>
  <si>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</si>
  <si>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</si>
  <si>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</si>
  <si>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</si>
  <si>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</si>
  <si>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</si>
  <si>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</si>
  <si>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</si>
  <si>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</si>
  <si>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</si>
  <si>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</si>
  <si>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</si>
  <si>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</si>
  <si>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</si>
  <si>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</si>
  <si>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</si>
  <si>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</si>
  <si>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</si>
  <si>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</si>
  <si>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</si>
  <si>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</si>
  <si>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</si>
  <si>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</si>
  <si>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</si>
  <si>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</si>
  <si>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</si>
  <si>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</si>
  <si>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</si>
  <si>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</si>
  <si>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</si>
  <si>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</si>
  <si>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</si>
  <si>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</si>
  <si>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</si>
  <si>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</si>
  <si>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</si>
  <si>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</si>
  <si>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</si>
  <si>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</si>
  <si>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</si>
  <si>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</si>
  <si>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</si>
  <si>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</si>
  <si>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</si>
  <si>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</si>
  <si>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</si>
  <si>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</si>
  <si>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</si>
  <si>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</si>
  <si>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</si>
  <si>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</si>
  <si>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</si>
  <si>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</si>
  <si>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</si>
  <si>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</si>
  <si>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</si>
  <si>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</si>
  <si>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</si>
  <si>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</si>
  <si>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</si>
  <si>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</si>
  <si>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</si>
  <si>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</si>
  <si>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</si>
  <si>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</si>
  <si>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</si>
  <si>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</si>
  <si>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</si>
  <si>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</si>
  <si>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</si>
  <si>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</si>
  <si>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</si>
  <si>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</si>
  <si>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</si>
  <si>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</si>
  <si>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</si>
  <si>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</si>
  <si>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</si>
  <si>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</si>
  <si>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</si>
  <si>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</si>
  <si>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</si>
  <si>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</si>
  <si>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</si>
  <si>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</si>
  <si>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</si>
  <si>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</si>
  <si>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</si>
  <si>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</si>
  <si>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</si>
  <si>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</si>
  <si>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</si>
  <si>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</si>
  <si>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</si>
  <si>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</si>
  <si>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</si>
  <si>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</si>
  <si>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</si>
  <si>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</si>
  <si>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</si>
  <si>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</si>
  <si>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</si>
  <si>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</si>
  <si>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</si>
  <si>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</si>
  <si>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</si>
  <si>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</si>
  <si>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</si>
  <si>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</si>
  <si>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</si>
  <si>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</si>
  <si>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</si>
  <si>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</si>
  <si>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</si>
  <si>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</si>
  <si>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</si>
  <si>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</si>
  <si>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</si>
  <si>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</si>
  <si>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</si>
  <si>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</si>
  <si>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</si>
  <si>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</si>
  <si>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</si>
  <si>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</si>
  <si>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</si>
  <si>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</si>
  <si>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</si>
  <si>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</si>
  <si>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</si>
  <si>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</si>
  <si>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</si>
  <si>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</si>
  <si>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</si>
  <si>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</si>
  <si>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</si>
  <si>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</si>
  <si>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</si>
  <si>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</si>
  <si>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</si>
  <si>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</si>
  <si>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</si>
  <si>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</si>
  <si>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</si>
  <si>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</si>
  <si>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</si>
  <si>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</si>
  <si>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</si>
  <si>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</si>
  <si>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</si>
  <si>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</si>
  <si>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</si>
  <si>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</si>
  <si>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</si>
  <si>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</si>
  <si>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</si>
  <si>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</si>
  <si>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</si>
  <si>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</si>
  <si>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</si>
  <si>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</si>
  <si>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</si>
  <si>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</si>
  <si>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</si>
  <si>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</si>
  <si>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</si>
  <si>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</si>
  <si>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</si>
  <si>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</si>
  <si>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</si>
  <si>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</si>
  <si>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</si>
  <si>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</si>
  <si>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</si>
  <si>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</si>
  <si>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</si>
  <si>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</si>
  <si>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</si>
  <si>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</si>
  <si>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</si>
  <si>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</si>
  <si>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</si>
  <si>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</si>
  <si>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</si>
  <si>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</si>
  <si>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</si>
  <si>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</si>
  <si>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</si>
  <si>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</si>
  <si>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</si>
  <si>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</si>
  <si>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</si>
  <si>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</si>
  <si>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</si>
  <si>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</si>
  <si>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</si>
  <si>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</si>
  <si>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</si>
  <si>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</si>
  <si>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</si>
  <si>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</si>
  <si>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</si>
  <si>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</si>
  <si>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</si>
  <si>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</si>
  <si>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</si>
  <si>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</si>
  <si>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</si>
  <si>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</si>
  <si>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</si>
  <si>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</si>
  <si>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</si>
  <si>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</si>
  <si>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</si>
  <si>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</si>
  <si>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</si>
  <si>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</si>
  <si>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</si>
  <si>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</si>
  <si>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</si>
  <si>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</si>
  <si>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</si>
  <si>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</si>
  <si>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</si>
  <si>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</si>
  <si>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</si>
  <si>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</si>
  <si>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</si>
  <si>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</si>
  <si>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</si>
  <si>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</si>
  <si>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</si>
  <si>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</si>
  <si>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</si>
  <si>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</si>
  <si>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</si>
  <si>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</si>
  <si>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</si>
  <si>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</si>
  <si>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</si>
  <si>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</si>
  <si>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</si>
  <si>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</si>
  <si>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</si>
  <si>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</si>
  <si>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</si>
  <si>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</si>
  <si>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</si>
  <si>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</si>
  <si>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</si>
  <si>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</si>
  <si>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</si>
  <si>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</si>
  <si>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</si>
  <si>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</si>
  <si>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</si>
  <si>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</si>
  <si>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</si>
  <si>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</si>
  <si>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</si>
  <si>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</si>
  <si>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</si>
  <si>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</si>
  <si>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</si>
  <si>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</si>
  <si>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</si>
  <si>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</si>
  <si>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</si>
  <si>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</si>
  <si>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</si>
  <si>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</si>
  <si>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</si>
  <si>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</si>
  <si>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</si>
  <si>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</si>
  <si>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</si>
  <si>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</si>
  <si>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</si>
  <si>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</si>
  <si>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</si>
  <si>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</si>
  <si>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</si>
  <si>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</si>
  <si>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</si>
  <si>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</si>
  <si>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</si>
  <si>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</si>
  <si>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</si>
  <si>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</si>
  <si>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</si>
  <si>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</si>
  <si>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</si>
  <si>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</si>
  <si>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</si>
  <si>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</si>
  <si>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</si>
  <si>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</si>
  <si>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</si>
  <si>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</si>
  <si>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</si>
  <si>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</si>
  <si>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</si>
  <si>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</si>
  <si>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</si>
  <si>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</si>
  <si>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</si>
  <si>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</si>
  <si>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</si>
  <si>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</si>
  <si>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</si>
  <si>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</si>
  <si>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</si>
  <si>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</si>
  <si>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</si>
  <si>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</si>
  <si>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</si>
  <si>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</si>
  <si>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</si>
  <si>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</si>
  <si>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</si>
  <si>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</si>
  <si>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</si>
  <si>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</si>
  <si>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</si>
  <si>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</si>
  <si>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</si>
  <si>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</si>
  <si>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</si>
  <si>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</si>
  <si>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</si>
  <si>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</si>
  <si>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</si>
  <si>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</si>
  <si>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</si>
  <si>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</si>
  <si>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</si>
  <si>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</si>
  <si>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</si>
  <si>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</si>
  <si>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</si>
  <si>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</si>
  <si>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</si>
  <si>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</si>
  <si>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</si>
  <si>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</si>
  <si>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</si>
  <si>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</si>
  <si>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</si>
  <si>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</si>
  <si>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</si>
  <si>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</si>
  <si>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</si>
  <si>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</si>
  <si>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</si>
  <si>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</si>
  <si>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</si>
  <si>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</si>
  <si>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</si>
  <si>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</si>
  <si>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</si>
  <si>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</si>
  <si>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</si>
  <si>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</si>
  <si>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</si>
  <si>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</si>
  <si>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</si>
  <si>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</si>
  <si>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</si>
  <si>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</si>
  <si>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</si>
  <si>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</si>
  <si>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</si>
  <si>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</si>
  <si>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</si>
  <si>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</si>
  <si>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</si>
  <si>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</si>
  <si>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</si>
  <si>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</si>
  <si>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</si>
  <si>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</si>
  <si>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</si>
  <si>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</si>
  <si>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</si>
  <si>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</si>
  <si>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</si>
  <si>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</si>
  <si>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</si>
  <si>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</si>
  <si>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</si>
  <si>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</si>
  <si>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</si>
  <si>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</si>
  <si>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</si>
  <si>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</si>
  <si>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</si>
  <si>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</si>
  <si>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</si>
  <si>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</si>
  <si>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</si>
  <si>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</si>
  <si>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</si>
  <si>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</si>
  <si>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</si>
  <si>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</si>
  <si>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</si>
  <si>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</si>
  <si>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</si>
  <si>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</si>
  <si>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</si>
  <si>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</si>
  <si>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</si>
  <si>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</si>
  <si>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</si>
  <si>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</si>
  <si>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</si>
  <si>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</si>
  <si>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</si>
  <si>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</si>
  <si>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</si>
  <si>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</si>
  <si>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</si>
  <si>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</si>
  <si>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</si>
  <si>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</si>
  <si>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</si>
  <si>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</si>
  <si>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</si>
  <si>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</si>
  <si>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</si>
  <si>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</si>
  <si>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</si>
  <si>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</si>
  <si>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</si>
  <si>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</si>
  <si>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</si>
  <si>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</si>
  <si>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</si>
  <si>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</si>
  <si>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</si>
  <si>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</si>
  <si>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</si>
  <si>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</si>
  <si>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</si>
  <si>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</si>
  <si>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</si>
  <si>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</si>
  <si>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</si>
  <si>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</si>
  <si>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</si>
  <si>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</si>
  <si>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</si>
  <si>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</si>
  <si>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</si>
  <si>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</si>
  <si>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</si>
  <si>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</si>
  <si>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</si>
  <si>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</si>
  <si>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</si>
  <si>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</si>
  <si>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</si>
  <si>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</si>
  <si>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</si>
  <si>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</si>
  <si>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</si>
  <si>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</si>
  <si>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</si>
  <si>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</si>
  <si>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</si>
  <si>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</si>
  <si>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</si>
  <si>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</si>
  <si>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</si>
  <si>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</si>
  <si>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</si>
  <si>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</si>
  <si>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</si>
  <si>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</si>
  <si>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</si>
  <si>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</si>
  <si>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</si>
  <si>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</si>
  <si>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</si>
  <si>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</si>
  <si>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</si>
  <si>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</si>
  <si>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</si>
  <si>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</si>
  <si>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</si>
  <si>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</si>
  <si>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</si>
  <si>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</si>
  <si>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</si>
  <si>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</si>
  <si>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</si>
  <si>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</si>
  <si>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</si>
  <si>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</si>
  <si>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</si>
  <si>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</si>
  <si>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</si>
  <si>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</si>
  <si>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</si>
  <si>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</si>
  <si>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</si>
  <si>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</si>
  <si>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</si>
  <si>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</si>
  <si>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</si>
  <si>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</si>
  <si>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</si>
  <si>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</si>
  <si>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</si>
  <si>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</si>
  <si>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</si>
  <si>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</si>
  <si>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</si>
  <si>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</si>
  <si>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</si>
  <si>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</si>
  <si>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</si>
  <si>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</si>
  <si>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</si>
  <si>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</si>
  <si>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</si>
  <si>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</si>
  <si>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</si>
  <si>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</si>
  <si>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</si>
  <si>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</si>
  <si>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</si>
  <si>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</si>
  <si>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</si>
  <si>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</si>
  <si>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</si>
  <si>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</si>
  <si>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</si>
  <si>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</si>
  <si>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</si>
  <si>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</si>
  <si>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</si>
  <si>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</si>
  <si>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</si>
  <si>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</si>
  <si>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</si>
  <si>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</si>
  <si>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</si>
  <si>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</si>
  <si>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</si>
  <si>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</si>
  <si>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</si>
  <si>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</si>
  <si>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</si>
  <si>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</si>
  <si>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</si>
  <si>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</si>
  <si>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</si>
  <si>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</si>
  <si>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</si>
  <si>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</si>
  <si>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</si>
  <si>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</si>
  <si>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</si>
  <si>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</si>
  <si>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</si>
  <si>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</si>
  <si>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</si>
  <si>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</si>
  <si>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</si>
  <si>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</si>
  <si>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</si>
  <si>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</si>
  <si>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</si>
  <si>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</si>
  <si>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</si>
  <si>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</si>
  <si>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</si>
  <si>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</si>
  <si>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</si>
  <si>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</si>
  <si>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</si>
  <si>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</si>
  <si>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</si>
  <si>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</si>
  <si>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</si>
  <si>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</si>
  <si>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</si>
  <si>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</si>
  <si>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</si>
  <si>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</si>
  <si>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</si>
  <si>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</si>
  <si>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</si>
  <si>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</si>
  <si>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</si>
  <si>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</si>
  <si>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</si>
  <si>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</si>
  <si>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</si>
  <si>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</si>
  <si>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</si>
  <si>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</si>
  <si>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</si>
  <si>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</si>
  <si>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</si>
  <si>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</si>
  <si>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</si>
  <si>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</si>
  <si>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</si>
  <si>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</si>
  <si>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</si>
  <si>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</si>
  <si>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</si>
  <si>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</si>
  <si>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</si>
  <si>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</si>
  <si>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</si>
  <si>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</si>
  <si>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</si>
  <si>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</si>
  <si>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</si>
  <si>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</si>
  <si>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</si>
  <si>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</si>
  <si>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</si>
  <si>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</si>
  <si>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</si>
  <si>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</si>
  <si>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</si>
  <si>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</si>
  <si>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</si>
  <si>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</si>
  <si>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</si>
  <si>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</si>
  <si>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</si>
  <si>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</si>
  <si>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</si>
  <si>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</si>
  <si>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</si>
  <si>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</si>
  <si>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</si>
  <si>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</si>
  <si>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</si>
  <si>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</si>
  <si>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</si>
  <si>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</si>
  <si>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</si>
  <si>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</si>
  <si>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</si>
  <si>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</si>
  <si>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</si>
  <si>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</si>
  <si>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</si>
  <si>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</si>
  <si>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</si>
  <si>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</si>
  <si>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</si>
  <si>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</si>
  <si>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</si>
  <si>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</si>
  <si>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</si>
  <si>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</si>
  <si>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</si>
  <si>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</si>
  <si>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</si>
  <si>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</si>
  <si>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</si>
  <si>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</si>
  <si>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</si>
  <si>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</si>
  <si>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</si>
  <si>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</si>
  <si>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</si>
  <si>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</si>
  <si>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</si>
  <si>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</si>
  <si>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</si>
  <si>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</si>
  <si>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</si>
  <si>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</si>
  <si>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</si>
  <si>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</si>
  <si>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</si>
  <si>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</si>
  <si>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</si>
  <si>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</si>
  <si>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</si>
  <si>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</si>
  <si>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</si>
  <si>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</si>
  <si>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</si>
  <si>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</si>
  <si>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</si>
  <si>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</si>
  <si>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</si>
  <si>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</si>
  <si>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</si>
  <si>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</si>
  <si>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</si>
  <si>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</si>
  <si>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</si>
  <si>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</si>
  <si>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</si>
  <si>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</si>
  <si>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</si>
  <si>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</si>
  <si>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</si>
  <si>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</si>
  <si>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</si>
  <si>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</si>
  <si>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</si>
  <si>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</si>
  <si>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</si>
  <si>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</si>
  <si>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</si>
  <si>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</si>
  <si>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</si>
  <si>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</si>
  <si>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</si>
  <si>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</si>
  <si>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</si>
  <si>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</si>
  <si>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</si>
  <si>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</si>
  <si>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</si>
  <si>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</si>
  <si>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</si>
  <si>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</si>
  <si>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</si>
  <si>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</si>
  <si>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</si>
  <si>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</si>
  <si>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</si>
  <si>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</si>
  <si>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</si>
  <si>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</si>
  <si>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</si>
  <si>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</si>
  <si>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</si>
  <si>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</si>
  <si>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</si>
  <si>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</si>
  <si>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</si>
  <si>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</si>
  <si>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</si>
  <si>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</si>
  <si>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</si>
  <si>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</si>
  <si>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</si>
  <si>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</si>
  <si>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</si>
  <si>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</si>
  <si>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</si>
  <si>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</si>
  <si>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</si>
  <si>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</si>
  <si>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</si>
  <si>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</si>
  <si>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</si>
  <si>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</si>
  <si>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</si>
  <si>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</si>
  <si>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</si>
  <si>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</si>
  <si>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</si>
  <si>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</si>
  <si>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</si>
  <si>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</si>
  <si>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</si>
  <si>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</si>
  <si>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</si>
  <si>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</si>
  <si>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</si>
  <si>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</si>
  <si>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</si>
  <si>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</si>
  <si>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</si>
  <si>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</si>
  <si>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</si>
  <si>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</si>
  <si>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</si>
  <si>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</si>
  <si>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</si>
  <si>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</si>
  <si>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</si>
  <si>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</si>
  <si>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</si>
  <si>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</si>
  <si>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</si>
  <si>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</si>
  <si>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</si>
  <si>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</si>
  <si>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</si>
  <si>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</si>
  <si>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</si>
  <si>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</si>
  <si>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</si>
  <si>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</si>
  <si>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</si>
  <si>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</si>
  <si>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</si>
  <si>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</si>
  <si>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</si>
  <si>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</si>
  <si>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</si>
  <si>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</si>
  <si>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</si>
  <si>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</si>
  <si>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</si>
  <si>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</si>
  <si>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</si>
  <si>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</si>
  <si>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</si>
  <si>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</si>
  <si>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</si>
  <si>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</si>
  <si>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</si>
  <si>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</si>
  <si>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</si>
  <si>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</si>
  <si>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</si>
  <si>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</si>
  <si>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</si>
  <si>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</si>
  <si>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</si>
  <si>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</si>
  <si>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</si>
  <si>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</si>
  <si>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</si>
  <si>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</si>
  <si>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</si>
  <si>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</si>
  <si>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</si>
  <si>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</si>
  <si>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</si>
  <si>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</si>
  <si>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</si>
  <si>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</si>
  <si>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</si>
  <si>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</si>
  <si>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</si>
  <si>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</si>
  <si>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</si>
  <si>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</si>
  <si>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</si>
  <si>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</si>
  <si>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</si>
  <si>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</si>
  <si>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</si>
  <si>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</si>
  <si>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</si>
  <si>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</si>
  <si>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</si>
  <si>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</si>
  <si>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</si>
  <si>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</si>
  <si>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</si>
  <si>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</si>
  <si>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</si>
  <si>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</si>
  <si>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</si>
  <si>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</si>
  <si>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</si>
  <si>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</si>
  <si>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</si>
  <si>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</si>
  <si>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</si>
  <si>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</si>
  <si>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</si>
  <si>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</si>
  <si>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</si>
  <si>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</si>
  <si>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</si>
  <si>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</si>
  <si>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</si>
  <si>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</si>
  <si>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</si>
  <si>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</si>
  <si>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</si>
  <si>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</si>
  <si>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</si>
  <si>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</si>
  <si>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</si>
  <si>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</si>
  <si>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</si>
  <si>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</si>
  <si>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</si>
  <si>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</si>
  <si>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</si>
  <si>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</si>
  <si>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</si>
  <si>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</si>
  <si>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</si>
  <si>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</si>
  <si>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</si>
  <si>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</si>
  <si>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</si>
  <si>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</si>
  <si>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</si>
  <si>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</si>
  <si>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</si>
  <si>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</si>
  <si>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</si>
  <si>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</si>
  <si>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</si>
  <si>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</si>
  <si>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</si>
  <si>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</si>
  <si>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</si>
  <si>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</si>
  <si>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</si>
  <si>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</si>
  <si>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</si>
  <si>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</si>
  <si>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</si>
  <si>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</si>
  <si>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</si>
  <si>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</si>
  <si>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</si>
  <si>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</si>
  <si>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</si>
  <si>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</si>
  <si>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</si>
  <si>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</si>
  <si>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</si>
  <si>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</si>
  <si>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</si>
  <si>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</si>
  <si>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</si>
  <si>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</si>
  <si>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</si>
  <si>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</si>
  <si>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</si>
  <si>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</si>
  <si>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</si>
  <si>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</si>
  <si>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</si>
  <si>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</si>
  <si>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</si>
  <si>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</si>
  <si>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</si>
  <si>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</si>
  <si>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</si>
  <si>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</si>
  <si>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</si>
  <si>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</si>
  <si>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</si>
  <si>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</si>
  <si>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</si>
  <si>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</si>
  <si>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</si>
  <si>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</si>
  <si>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</si>
  <si>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</si>
  <si>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</si>
  <si>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</si>
  <si>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</si>
  <si>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</si>
  <si>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</si>
  <si>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</si>
  <si>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</si>
  <si>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</si>
  <si>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</si>
  <si>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</si>
  <si>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</si>
  <si>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</si>
  <si>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</si>
  <si>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</si>
  <si>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</si>
  <si>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</si>
  <si>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</si>
  <si>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</si>
  <si>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</si>
  <si>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</si>
  <si>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</si>
  <si>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</si>
  <si>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</si>
  <si>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</si>
  <si>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</si>
  <si>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</si>
  <si>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</si>
  <si>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</si>
  <si>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</si>
  <si>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</si>
  <si>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</si>
  <si>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</si>
  <si>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</si>
  <si>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</si>
  <si>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</si>
  <si>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</si>
  <si>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</si>
  <si>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</si>
  <si>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</si>
  <si>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</si>
  <si>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</si>
  <si>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</si>
  <si>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</si>
  <si>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</si>
  <si>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</si>
  <si>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</si>
  <si>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</si>
  <si>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</si>
  <si>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</si>
  <si>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</si>
  <si>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</si>
  <si>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</si>
  <si>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</si>
  <si>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</si>
  <si>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</si>
  <si>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</si>
  <si>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</si>
  <si>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</si>
  <si>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</si>
  <si>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</si>
  <si>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</si>
  <si>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</si>
  <si>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</si>
  <si>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</si>
  <si>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</si>
  <si>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</si>
  <si>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</si>
  <si>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</si>
  <si>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</si>
  <si>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</si>
  <si>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</si>
  <si>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</si>
  <si>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</si>
  <si>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</si>
  <si>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</si>
  <si>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</si>
  <si>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</si>
  <si>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</si>
  <si>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</si>
  <si>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</si>
  <si>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</si>
  <si>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</si>
  <si>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</si>
  <si>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</si>
  <si>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</si>
  <si>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</si>
  <si>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</si>
  <si>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</si>
  <si>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</si>
  <si>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</si>
  <si>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</si>
  <si>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</si>
  <si>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</si>
  <si>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</si>
  <si>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</si>
  <si>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</si>
  <si>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</si>
  <si>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</si>
  <si>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</si>
  <si>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</si>
  <si>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</si>
  <si>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</si>
  <si>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</si>
  <si>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</si>
  <si>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</si>
  <si>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</si>
  <si>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</si>
  <si>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</si>
  <si>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</si>
  <si>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</si>
  <si>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</si>
  <si>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</si>
  <si>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</si>
  <si>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</si>
  <si>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</si>
  <si>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</si>
  <si>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</si>
  <si>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</si>
  <si>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</si>
  <si>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</si>
  <si>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</si>
  <si>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</si>
  <si>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</si>
  <si>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</si>
  <si>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</si>
  <si>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</si>
  <si>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</si>
  <si>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</si>
  <si>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</si>
  <si>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</si>
  <si>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</si>
  <si>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</si>
  <si>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</si>
  <si>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</si>
  <si>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</si>
  <si>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</si>
  <si>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</si>
  <si>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</si>
  <si>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</si>
  <si>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</si>
  <si>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</si>
  <si>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</si>
  <si>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</si>
  <si>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</si>
  <si>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</si>
  <si>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</si>
  <si>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</si>
  <si>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</si>
  <si>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</si>
  <si>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</si>
  <si>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</si>
  <si>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</si>
  <si>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</si>
  <si>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</si>
  <si>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</si>
  <si>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</si>
  <si>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</si>
  <si>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</si>
  <si>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</si>
  <si>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</si>
  <si>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</si>
  <si>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</si>
  <si>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</si>
  <si>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</si>
  <si>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</si>
  <si>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</si>
  <si>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</si>
  <si>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</si>
  <si>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</si>
  <si>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</si>
  <si>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</si>
  <si>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</si>
  <si>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</si>
  <si>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</si>
  <si>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</si>
  <si>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</si>
  <si>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</si>
  <si>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</si>
  <si>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</si>
  <si>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</si>
  <si>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</si>
  <si>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</si>
  <si>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</si>
  <si>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</si>
  <si>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</si>
  <si>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</si>
  <si>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</si>
  <si>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</si>
  <si>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</si>
  <si>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</si>
  <si>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</si>
  <si>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</si>
  <si>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</si>
  <si>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</si>
  <si>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</si>
  <si>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</si>
  <si>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</si>
  <si>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</si>
  <si>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</si>
  <si>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</si>
  <si>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</si>
  <si>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</si>
  <si>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</si>
  <si>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</si>
  <si>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</si>
  <si>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</si>
  <si>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</si>
  <si>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</si>
  <si>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</si>
  <si>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</si>
  <si>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</si>
  <si>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</si>
  <si>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</si>
  <si>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</si>
  <si>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</si>
  <si>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</si>
  <si>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</si>
  <si>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</si>
  <si>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</si>
  <si>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</si>
  <si>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</si>
  <si>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</si>
  <si>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</si>
  <si>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</si>
  <si>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</si>
  <si>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</si>
  <si>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</si>
  <si>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</si>
  <si>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</si>
  <si>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</si>
  <si>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</si>
  <si>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</si>
  <si>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</si>
  <si>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</si>
  <si>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</si>
  <si>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</si>
  <si>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</si>
  <si>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</si>
  <si>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</si>
  <si>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</si>
  <si>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</si>
  <si>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</si>
  <si>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</si>
  <si>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</si>
  <si>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</si>
  <si>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</si>
  <si>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</si>
  <si>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</si>
  <si>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</si>
  <si>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</si>
  <si>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</si>
  <si>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</si>
  <si>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</si>
  <si>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</si>
  <si>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</si>
  <si>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</si>
  <si>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</si>
  <si>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</si>
  <si>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</si>
  <si>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</si>
  <si>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</si>
  <si>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</si>
  <si>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</si>
  <si>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</si>
  <si>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</si>
  <si>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</si>
  <si>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</si>
  <si>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</si>
  <si>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</si>
  <si>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</si>
  <si>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</si>
  <si>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</si>
  <si>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</si>
  <si>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</si>
  <si>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</si>
  <si>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</si>
  <si>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</si>
  <si>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</si>
  <si>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</si>
  <si>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</si>
  <si>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</si>
  <si>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</si>
  <si>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</si>
  <si>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</si>
  <si>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</si>
  <si>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</si>
  <si>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</si>
  <si>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</si>
  <si>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</si>
  <si>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</si>
  <si>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</si>
  <si>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</si>
  <si>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</si>
  <si>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</si>
  <si>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</si>
  <si>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</si>
  <si>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</si>
  <si>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</si>
  <si>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</si>
  <si>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</si>
  <si>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</si>
  <si>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</si>
  <si>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</si>
  <si>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</si>
  <si>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</si>
  <si>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</si>
  <si>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</si>
  <si>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</si>
  <si>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</si>
  <si>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</si>
  <si>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</si>
  <si>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</si>
  <si>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</si>
  <si>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</si>
  <si>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</si>
  <si>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</si>
  <si>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</si>
  <si>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</si>
  <si>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</si>
  <si>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</si>
  <si>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</si>
  <si>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</si>
  <si>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</si>
  <si>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</si>
  <si>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</si>
  <si>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</si>
  <si>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</si>
  <si>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</si>
  <si>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</si>
  <si>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</si>
  <si>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</si>
  <si>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</si>
  <si>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</si>
  <si>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</si>
  <si>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</si>
  <si>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</si>
  <si>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</si>
  <si>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</si>
  <si>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</si>
  <si>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</si>
  <si>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</si>
  <si>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</si>
  <si>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</si>
  <si>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</si>
  <si>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</si>
  <si>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</si>
  <si>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</si>
  <si>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</si>
  <si>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</si>
  <si>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</si>
  <si>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</si>
  <si>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</si>
  <si>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</si>
  <si>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</si>
  <si>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</si>
  <si>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</si>
  <si>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</si>
  <si>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</si>
  <si>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</si>
  <si>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</si>
  <si>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</si>
  <si>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</si>
  <si>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</si>
  <si>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</si>
  <si>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</si>
  <si>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</si>
  <si>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</si>
  <si>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</si>
  <si>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</si>
  <si>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</si>
  <si>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</si>
  <si>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</si>
  <si>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</si>
  <si>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</si>
  <si>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</si>
  <si>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</si>
  <si>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</si>
  <si>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</si>
  <si>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</si>
  <si>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</si>
  <si>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</si>
  <si>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</si>
  <si>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</si>
  <si>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</si>
  <si>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</si>
  <si>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</si>
  <si>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</si>
  <si>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</si>
  <si>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</si>
  <si>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</si>
  <si>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</si>
  <si>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</si>
  <si>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</si>
  <si>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</si>
  <si>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</si>
  <si>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</si>
  <si>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</si>
  <si>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</si>
  <si>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</si>
  <si>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</si>
  <si>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</si>
  <si>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</si>
  <si>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</si>
  <si>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</si>
  <si>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</si>
  <si>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</si>
  <si>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</si>
  <si>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</si>
  <si>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</si>
  <si>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</si>
  <si>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</si>
  <si>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</si>
  <si>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</si>
  <si>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</si>
  <si>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</si>
  <si>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</si>
  <si>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</si>
  <si>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</si>
  <si>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</si>
  <si>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</si>
  <si>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</si>
  <si>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</si>
  <si>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</si>
  <si>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</si>
  <si>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</si>
  <si>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</si>
  <si>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</si>
  <si>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</si>
  <si>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</si>
  <si>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</si>
  <si>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</si>
  <si>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</si>
  <si>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</si>
  <si>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</si>
  <si>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</si>
  <si>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</si>
  <si>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</si>
  <si>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</si>
  <si>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</si>
  <si>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</si>
  <si>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</si>
  <si>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</si>
  <si>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</si>
  <si>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</si>
  <si>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</si>
  <si>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</si>
  <si>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</si>
  <si>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</si>
  <si>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</si>
  <si>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</si>
  <si>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</si>
  <si>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</si>
  <si>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</si>
  <si>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</si>
  <si>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</si>
  <si>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</si>
  <si>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</si>
  <si>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</si>
  <si>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</si>
  <si>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</si>
  <si>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</si>
  <si>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</si>
  <si>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</si>
  <si>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</si>
  <si>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</si>
  <si>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</si>
  <si>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</si>
  <si>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</si>
  <si>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</si>
  <si>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</si>
  <si>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</si>
  <si>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</si>
  <si>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</si>
  <si>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</si>
  <si>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</si>
  <si>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</si>
  <si>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</si>
  <si>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</si>
  <si>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</si>
  <si>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</si>
  <si>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</si>
  <si>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</si>
  <si>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</si>
  <si>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</si>
  <si>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</si>
  <si>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</si>
  <si>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</si>
  <si>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</si>
  <si>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</si>
  <si>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</si>
  <si>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</si>
  <si>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</si>
  <si>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</si>
  <si>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</si>
  <si>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</si>
  <si>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</si>
  <si>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</si>
  <si>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</si>
  <si>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</si>
  <si>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</si>
  <si>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</si>
  <si>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</si>
  <si>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</si>
  <si>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</si>
  <si>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</si>
  <si>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</si>
  <si>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</si>
  <si>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</si>
  <si>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</si>
  <si>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</si>
  <si>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</si>
  <si>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</si>
  <si>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</si>
  <si>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</si>
  <si>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</si>
  <si>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</si>
  <si>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</si>
  <si>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</si>
  <si>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</si>
  <si>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</si>
  <si>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</si>
  <si>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</si>
  <si>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</si>
  <si>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</si>
  <si>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</si>
  <si>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</si>
  <si>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</si>
  <si>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</si>
  <si>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</si>
  <si>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</si>
  <si>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</si>
  <si>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</si>
  <si>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</si>
  <si>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</si>
  <si>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</si>
  <si>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</si>
  <si>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</si>
  <si>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</si>
  <si>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</si>
  <si>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</si>
  <si>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</si>
  <si>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</si>
  <si>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</si>
  <si>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</si>
  <si>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</si>
  <si>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</si>
  <si>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</si>
  <si>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</si>
  <si>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</si>
  <si>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</si>
  <si>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</si>
  <si>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</si>
  <si>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</si>
  <si>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</si>
  <si>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</si>
  <si>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</si>
  <si>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</si>
  <si>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</si>
  <si>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</si>
  <si>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</si>
  <si>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</si>
  <si>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</si>
  <si>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</si>
  <si>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</si>
  <si>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</si>
  <si>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</si>
  <si>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</si>
  <si>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</si>
  <si>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</si>
  <si>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</si>
  <si>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</si>
  <si>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</si>
  <si>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</si>
  <si>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</si>
  <si>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</si>
  <si>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</si>
  <si>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</si>
  <si>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</si>
  <si>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</si>
  <si>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</si>
  <si>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</si>
  <si>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</si>
  <si>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</si>
  <si>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</si>
  <si>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</si>
  <si>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</si>
  <si>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</si>
  <si>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</si>
  <si>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</si>
  <si>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</si>
  <si>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</si>
  <si>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</si>
  <si>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</si>
  <si>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</si>
  <si>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</si>
  <si>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</si>
  <si>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</si>
  <si>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</si>
  <si>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</si>
  <si>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</si>
  <si>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</si>
  <si>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</si>
  <si>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</si>
  <si>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</si>
  <si>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</si>
  <si>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</si>
  <si>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</si>
  <si>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</si>
  <si>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</si>
  <si>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</si>
  <si>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</si>
  <si>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</si>
  <si>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</si>
  <si>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</si>
  <si>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</si>
  <si>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</si>
  <si>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</si>
  <si>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</si>
  <si>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</si>
  <si>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</si>
  <si>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</si>
  <si>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</si>
  <si>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</si>
  <si>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</si>
  <si>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</si>
  <si>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</si>
  <si>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</si>
  <si>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</si>
  <si>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</si>
  <si>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</si>
  <si>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</si>
  <si>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</si>
  <si>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</si>
  <si>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</si>
  <si>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</si>
  <si>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</si>
  <si>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</si>
  <si>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</si>
  <si>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</si>
  <si>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</si>
  <si>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</si>
  <si>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</si>
  <si>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</si>
  <si>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</si>
  <si>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</si>
  <si>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</si>
  <si>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</si>
  <si>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</si>
  <si>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</si>
  <si>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</si>
  <si>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</si>
  <si>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</si>
  <si>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</si>
  <si>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</si>
  <si>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</si>
  <si>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</si>
  <si>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</si>
  <si>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</si>
  <si>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</si>
  <si>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</si>
  <si>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</si>
  <si>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</si>
  <si>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</si>
  <si>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</si>
  <si>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</si>
  <si>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</si>
  <si>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</si>
  <si>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</si>
  <si>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</si>
  <si>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</si>
  <si>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</si>
  <si>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</si>
  <si>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</si>
  <si>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</si>
  <si>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</si>
  <si>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</si>
  <si>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</si>
  <si>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</si>
  <si>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</si>
  <si>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</si>
  <si>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</si>
  <si>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</si>
  <si>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</si>
  <si>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</si>
  <si>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</si>
  <si>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</si>
  <si>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</si>
  <si>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</si>
  <si>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</si>
  <si>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</si>
  <si>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</si>
  <si>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</si>
  <si>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</si>
  <si>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</si>
  <si>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</si>
  <si>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</si>
  <si>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</si>
  <si>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</si>
  <si>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</si>
  <si>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</si>
  <si>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</si>
  <si>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</si>
  <si>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</si>
  <si>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</si>
  <si>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</si>
  <si>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</si>
  <si>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</si>
  <si>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</si>
  <si>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</si>
  <si>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</si>
  <si>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</si>
  <si>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</si>
  <si>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</si>
  <si>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</si>
  <si>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</si>
  <si>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</si>
  <si>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</si>
  <si>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</si>
  <si>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</si>
  <si>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</si>
  <si>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</si>
  <si>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</si>
  <si>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</si>
  <si>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</si>
  <si>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</si>
  <si>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</si>
  <si>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</si>
  <si>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</si>
  <si>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</si>
  <si>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</si>
  <si>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</si>
  <si>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</si>
  <si>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</si>
  <si>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</si>
  <si>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</si>
  <si>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</si>
  <si>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</si>
  <si>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</si>
  <si>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</si>
  <si>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</si>
  <si>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</si>
  <si>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</si>
  <si>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</si>
  <si>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</si>
  <si>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</si>
  <si>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</si>
  <si>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</si>
  <si>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</si>
  <si>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</si>
  <si>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</si>
  <si>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</si>
  <si>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</si>
  <si>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</si>
  <si>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</si>
  <si>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</si>
  <si>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</si>
  <si>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</si>
  <si>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</si>
  <si>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</si>
  <si>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</si>
  <si>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</si>
  <si>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</si>
  <si>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</si>
  <si>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</si>
  <si>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</si>
  <si>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</si>
  <si>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</si>
  <si>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</si>
  <si>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</si>
  <si>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</si>
  <si>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</si>
  <si>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</si>
  <si>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</si>
  <si>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</si>
  <si>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</si>
  <si>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</si>
  <si>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</si>
  <si>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</si>
  <si>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</si>
  <si>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</si>
  <si>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</si>
  <si>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</si>
  <si>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</si>
  <si>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</si>
  <si>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</si>
  <si>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</si>
  <si>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</si>
  <si>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</si>
  <si>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</si>
  <si>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</si>
  <si>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</si>
  <si>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</si>
  <si>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</si>
  <si>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</si>
  <si>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</si>
  <si>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</si>
  <si>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</si>
  <si>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</si>
  <si>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</si>
  <si>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</si>
  <si>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</si>
  <si>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</si>
  <si>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</si>
  <si>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</si>
  <si>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</si>
  <si>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</si>
  <si>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</si>
  <si>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</si>
  <si>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</si>
  <si>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</si>
  <si>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</si>
  <si>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</si>
  <si>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</si>
  <si>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</si>
  <si>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</si>
  <si>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</si>
  <si>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</si>
  <si>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</si>
  <si>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</si>
  <si>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</si>
  <si>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</si>
  <si>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</si>
  <si>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</si>
  <si>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</si>
  <si>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</si>
  <si>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</si>
  <si>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</si>
  <si>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</si>
  <si>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</si>
  <si>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</si>
  <si>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</si>
  <si>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</si>
  <si>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</si>
  <si>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</si>
  <si>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</si>
  <si>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</si>
  <si>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</si>
  <si>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</si>
  <si>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</si>
  <si>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</si>
  <si>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</si>
  <si>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</si>
  <si>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</si>
  <si>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</si>
  <si>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</si>
  <si>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</si>
  <si>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</si>
  <si>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</si>
  <si>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</si>
  <si>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</si>
  <si>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</si>
  <si>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</si>
  <si>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</si>
  <si>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</si>
  <si>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</si>
  <si>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</si>
  <si>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</si>
  <si>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</si>
  <si>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</si>
  <si>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</si>
  <si>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</si>
  <si>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</si>
  <si>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</si>
  <si>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</si>
  <si>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</si>
  <si>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</si>
  <si>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</si>
  <si>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</si>
  <si>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</si>
  <si>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</si>
  <si>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</si>
  <si>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</si>
  <si>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</si>
  <si>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</si>
  <si>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</si>
  <si>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</si>
  <si>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</si>
  <si>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</si>
  <si>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</si>
  <si>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</si>
  <si>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</si>
  <si>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</si>
  <si>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</si>
  <si>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</si>
  <si>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</si>
  <si>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</si>
  <si>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</si>
  <si>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</si>
  <si>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</si>
  <si>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</si>
  <si>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</si>
  <si>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</si>
  <si>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</si>
  <si>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</si>
  <si>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</si>
  <si>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</si>
  <si>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</si>
  <si>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</si>
  <si>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</si>
  <si>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</si>
  <si>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</si>
  <si>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</si>
  <si>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</si>
  <si>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</si>
  <si>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</si>
  <si>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</si>
  <si>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</si>
  <si>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</si>
  <si>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</si>
  <si>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</si>
  <si>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</si>
  <si>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</si>
  <si>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</si>
  <si>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</si>
  <si>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</si>
  <si>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</si>
  <si>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</si>
  <si>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</si>
  <si>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</si>
  <si>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</si>
  <si>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</si>
  <si>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</si>
  <si>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</si>
  <si>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</si>
  <si>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</si>
  <si>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</si>
  <si>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</si>
  <si>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</si>
  <si>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</si>
  <si>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</si>
  <si>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</si>
  <si>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</si>
  <si>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</si>
  <si>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</si>
  <si>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</si>
  <si>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</si>
  <si>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</si>
  <si>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</si>
  <si>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</si>
  <si>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</si>
  <si>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</si>
  <si>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</si>
  <si>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</si>
  <si>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</si>
  <si>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</si>
  <si>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</si>
  <si>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</si>
  <si>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</si>
  <si>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</si>
  <si>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</si>
  <si>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</si>
  <si>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</si>
  <si>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</si>
  <si>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</si>
  <si>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</si>
  <si>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</si>
  <si>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</si>
  <si>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</si>
  <si>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</si>
  <si>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</si>
  <si>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</si>
  <si>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</si>
  <si>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</si>
  <si>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</si>
  <si>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</si>
  <si>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</si>
  <si>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</si>
  <si>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</si>
  <si>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</si>
  <si>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</si>
  <si>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</si>
  <si>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</si>
  <si>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</si>
  <si>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</si>
  <si>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</si>
  <si>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</si>
  <si>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</si>
  <si>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</si>
  <si>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</si>
  <si>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</si>
  <si>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</si>
  <si>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</si>
  <si>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</si>
  <si>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</si>
  <si>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</si>
  <si>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</si>
  <si>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</si>
  <si>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</si>
  <si>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</si>
  <si>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</si>
  <si>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</si>
  <si>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</si>
  <si>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</si>
  <si>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</si>
  <si>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</si>
  <si>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</si>
  <si>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</si>
  <si>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</si>
  <si>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</si>
  <si>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</si>
  <si>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</si>
  <si>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</si>
  <si>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</si>
  <si>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</si>
  <si>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</si>
  <si>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</si>
  <si>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</si>
  <si>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</si>
  <si>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</si>
  <si>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</si>
  <si>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</si>
  <si>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</si>
  <si>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</si>
  <si>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</si>
  <si>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</si>
  <si>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</si>
  <si>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</si>
  <si>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</si>
  <si>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</si>
  <si>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</si>
  <si>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</si>
  <si>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</si>
  <si>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</si>
  <si>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</si>
  <si>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</si>
  <si>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</si>
  <si>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</si>
  <si>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</si>
  <si>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</si>
  <si>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</si>
  <si>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</si>
  <si>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</si>
  <si>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</si>
  <si>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</si>
  <si>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</si>
  <si>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</si>
  <si>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</si>
  <si>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</si>
  <si>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</si>
  <si>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</si>
  <si>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</si>
  <si>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</si>
  <si>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</si>
  <si>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</si>
  <si>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</si>
  <si>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</si>
  <si>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</si>
  <si>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</si>
  <si>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</si>
  <si>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</si>
  <si>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</si>
  <si>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</si>
  <si>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</si>
  <si>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</si>
  <si>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</si>
  <si>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</si>
  <si>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</si>
  <si>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</si>
  <si>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</si>
  <si>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</si>
  <si>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</si>
  <si>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</si>
  <si>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</si>
  <si>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</si>
  <si>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</si>
  <si>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</si>
  <si>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</si>
  <si>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</si>
  <si>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</si>
  <si>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</si>
  <si>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</si>
  <si>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</si>
  <si>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</si>
  <si>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</si>
  <si>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</si>
  <si>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</si>
  <si>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</si>
  <si>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</si>
  <si>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</si>
  <si>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</si>
  <si>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</si>
  <si>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</si>
  <si>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</si>
  <si>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</si>
  <si>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</si>
  <si>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</si>
  <si>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</si>
  <si>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</si>
  <si>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</si>
  <si>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</si>
  <si>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</si>
  <si>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</si>
  <si>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</si>
  <si>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</si>
  <si>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</si>
  <si>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</si>
  <si>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</si>
  <si>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</si>
  <si>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</si>
  <si>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</si>
  <si>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</si>
  <si>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</si>
  <si>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</si>
  <si>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</si>
  <si>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</si>
  <si>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</si>
  <si>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</si>
  <si>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</si>
  <si>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</si>
  <si>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</si>
  <si>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</si>
  <si>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</si>
  <si>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</si>
  <si>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</si>
  <si>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</si>
  <si>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</si>
  <si>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</si>
  <si>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</si>
  <si>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</si>
  <si>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</si>
  <si>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</si>
  <si>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</si>
  <si>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</si>
  <si>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</si>
  <si>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</si>
  <si>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</si>
  <si>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</si>
  <si>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</si>
  <si>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</si>
  <si>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</si>
  <si>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</si>
  <si>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</si>
  <si>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</si>
  <si>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</si>
  <si>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</si>
  <si>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</si>
  <si>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</si>
  <si>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</si>
  <si>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</si>
  <si>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</si>
  <si>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</si>
  <si>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</si>
  <si>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</si>
  <si>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</si>
  <si>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</si>
  <si>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</si>
  <si>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</si>
  <si>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</si>
  <si>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</si>
  <si>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</si>
  <si>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</si>
  <si>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</si>
  <si>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</si>
  <si>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</si>
  <si>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</si>
  <si>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</si>
  <si>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</si>
  <si>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</si>
  <si>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</si>
  <si>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</si>
  <si>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</si>
  <si>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</si>
  <si>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</si>
  <si>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</si>
  <si>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</si>
  <si>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</si>
  <si>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</si>
  <si>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</si>
  <si>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</si>
  <si>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</si>
  <si>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</si>
  <si>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</si>
  <si>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</si>
  <si>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</si>
  <si>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</si>
  <si>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</si>
  <si>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</si>
  <si>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</si>
  <si>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</si>
  <si>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</si>
  <si>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</si>
  <si>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</si>
  <si>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</si>
  <si>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</si>
  <si>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</si>
  <si>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</si>
  <si>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</si>
  <si>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</si>
  <si>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</si>
  <si>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</si>
  <si>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</si>
  <si>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</si>
  <si>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</si>
  <si>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</si>
  <si>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</si>
  <si>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</si>
  <si>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</si>
  <si>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</si>
  <si>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</si>
  <si>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</si>
  <si>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</si>
  <si>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</si>
  <si>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</si>
  <si>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</si>
  <si>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</si>
  <si>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</si>
  <si>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</si>
  <si>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</si>
  <si>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</si>
  <si>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</si>
  <si>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</si>
  <si>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</si>
  <si>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</si>
  <si>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</si>
  <si>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</si>
  <si>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</si>
  <si>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</si>
  <si>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</si>
  <si>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</si>
  <si>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</si>
  <si>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</si>
  <si>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</si>
  <si>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</si>
  <si>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</si>
  <si>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</si>
  <si>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</si>
  <si>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</si>
  <si>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</si>
  <si>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</si>
  <si>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</si>
  <si>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</si>
  <si>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</si>
  <si>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</si>
  <si>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</si>
  <si>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</si>
  <si>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</si>
  <si>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</si>
  <si>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</si>
  <si>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</si>
  <si>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</si>
  <si>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</si>
  <si>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</si>
  <si>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</si>
  <si>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</si>
  <si>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</si>
  <si>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</si>
  <si>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</si>
  <si>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</si>
  <si>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</si>
  <si>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</si>
  <si>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</si>
  <si>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</si>
  <si>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</si>
  <si>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</si>
  <si>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</si>
  <si>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</si>
  <si>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</si>
  <si>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</si>
  <si>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</si>
  <si>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</si>
  <si>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</si>
  <si>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</si>
  <si>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</si>
  <si>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</si>
  <si>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</si>
  <si>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</si>
  <si>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</si>
  <si>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</si>
  <si>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</si>
  <si>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</si>
  <si>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</si>
  <si>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</si>
  <si>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</si>
  <si>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</si>
  <si>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</si>
  <si>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</si>
  <si>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</si>
  <si>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</si>
  <si>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</si>
  <si>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</si>
  <si>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</si>
  <si>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</si>
  <si>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</si>
  <si>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</si>
  <si>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</si>
  <si>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</si>
  <si>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</si>
  <si>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</si>
  <si>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</si>
  <si>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</si>
  <si>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</si>
  <si>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</si>
  <si>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</si>
  <si>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</si>
  <si>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</si>
  <si>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</si>
  <si>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</si>
  <si>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</si>
  <si>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</si>
  <si>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</si>
  <si>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</si>
  <si>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</si>
  <si>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</si>
  <si>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</si>
  <si>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</si>
  <si>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</si>
  <si>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</si>
  <si>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</si>
  <si>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</si>
  <si>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</si>
  <si>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</si>
  <si>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</si>
  <si>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</si>
  <si>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</si>
  <si>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</si>
  <si>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</si>
  <si>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</si>
  <si>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</si>
  <si>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</si>
  <si>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</si>
  <si>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</si>
  <si>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</si>
  <si>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</si>
  <si>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</si>
  <si>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</si>
  <si>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</si>
  <si>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</si>
  <si>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</si>
  <si>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</si>
  <si>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</si>
  <si>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</si>
  <si>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</si>
  <si>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</si>
  <si>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</si>
  <si>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</si>
  <si>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</si>
  <si>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</si>
  <si>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</si>
  <si>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</si>
  <si>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</si>
  <si>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</si>
  <si>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</si>
  <si>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</si>
  <si>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</si>
  <si>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</si>
  <si>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</si>
  <si>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</si>
  <si>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</si>
  <si>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</si>
  <si>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</si>
  <si>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</si>
  <si>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</si>
  <si>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</si>
  <si>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</si>
  <si>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</si>
  <si>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</si>
  <si>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</si>
  <si>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</si>
  <si>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</si>
  <si>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</si>
  <si>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</si>
  <si>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</si>
  <si>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</si>
  <si>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</si>
  <si>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</si>
  <si>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</si>
  <si>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</si>
  <si>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</si>
  <si>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</si>
  <si>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</si>
  <si>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</si>
  <si>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</si>
  <si>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</si>
  <si>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</si>
  <si>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</si>
  <si>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</si>
  <si>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</si>
  <si>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</si>
  <si>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</si>
  <si>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</si>
  <si>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</si>
  <si>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</si>
  <si>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</si>
  <si>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</si>
  <si>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</si>
  <si>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</si>
  <si>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</si>
  <si>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</si>
  <si>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</si>
  <si>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</si>
  <si>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</si>
  <si>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</si>
  <si>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</si>
  <si>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</si>
  <si>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</si>
  <si>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</si>
  <si>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</si>
  <si>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</si>
  <si>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</si>
  <si>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</si>
  <si>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</si>
  <si>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</si>
  <si>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</si>
  <si>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</si>
  <si>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</si>
  <si>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</si>
  <si>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</si>
  <si>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</si>
  <si>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</si>
  <si>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</si>
  <si>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</si>
  <si>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</si>
  <si>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</si>
  <si>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</si>
  <si>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</si>
  <si>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</si>
  <si>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</si>
  <si>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</si>
  <si>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</si>
  <si>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</si>
  <si>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</si>
  <si>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</si>
  <si>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</si>
  <si>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</si>
  <si>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</si>
  <si>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</si>
  <si>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</si>
  <si>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</si>
  <si>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</si>
  <si>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</si>
  <si>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</si>
  <si>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</si>
  <si>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</si>
  <si>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</si>
  <si>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</si>
  <si>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</si>
  <si>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</si>
  <si>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</si>
  <si>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</si>
  <si>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</si>
  <si>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</si>
  <si>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</si>
  <si>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</si>
  <si>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</si>
  <si>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</si>
  <si>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</si>
  <si>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</si>
  <si>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</si>
  <si>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</si>
  <si>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</si>
  <si>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</si>
  <si>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</si>
  <si>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</si>
  <si>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</si>
  <si>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</si>
  <si>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</si>
  <si>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</si>
  <si>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</si>
  <si>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</si>
  <si>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</si>
  <si>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</si>
  <si>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</si>
  <si>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</si>
  <si>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</si>
  <si>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</si>
  <si>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</si>
  <si>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</si>
  <si>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</si>
  <si>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</si>
  <si>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</si>
  <si>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</si>
  <si>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</si>
  <si>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</si>
  <si>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</si>
  <si>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</si>
  <si>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</si>
  <si>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</si>
  <si>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</si>
  <si>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</si>
  <si>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</si>
  <si>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</si>
  <si>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</si>
  <si>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</si>
  <si>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</si>
  <si>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</si>
  <si>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</si>
  <si>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</si>
  <si>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</si>
  <si>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</si>
  <si>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</si>
  <si>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</si>
  <si>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</si>
  <si>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</si>
  <si>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</si>
  <si>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</si>
  <si>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</si>
  <si>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</si>
  <si>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</si>
  <si>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</si>
  <si>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</si>
  <si>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</si>
  <si>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</si>
  <si>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</si>
  <si>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</si>
  <si>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</si>
  <si>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</si>
  <si>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</si>
  <si>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</si>
  <si>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</si>
  <si>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</si>
  <si>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</si>
  <si>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</si>
  <si>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</si>
  <si>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</si>
  <si>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</si>
  <si>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</si>
  <si>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</si>
  <si>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</si>
  <si>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</si>
  <si>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</si>
  <si>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</si>
  <si>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</si>
  <si>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</si>
  <si>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</si>
  <si>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</si>
  <si>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</si>
  <si>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</si>
  <si>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</si>
  <si>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</si>
  <si>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</si>
  <si>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</si>
  <si>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</si>
  <si>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</si>
  <si>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</si>
  <si>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</si>
  <si>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</si>
  <si>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</si>
  <si>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</si>
  <si>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</si>
  <si>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</si>
  <si>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</si>
  <si>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</si>
  <si>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</si>
  <si>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</si>
  <si>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</si>
  <si>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</si>
  <si>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</si>
  <si>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</si>
  <si>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</si>
  <si>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</si>
  <si>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</si>
  <si>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</si>
  <si>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</si>
  <si>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</si>
  <si>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</si>
  <si>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</si>
  <si>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</si>
  <si>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</si>
  <si>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</si>
  <si>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</si>
  <si>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</si>
  <si>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</si>
  <si>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</si>
  <si>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</si>
  <si>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</si>
  <si>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</si>
  <si>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</si>
  <si>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</si>
  <si>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</si>
  <si>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</si>
  <si>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</si>
  <si>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</si>
  <si>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</si>
  <si>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</si>
  <si>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</si>
  <si>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</si>
  <si>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</si>
  <si>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</si>
  <si>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</si>
  <si>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</si>
  <si>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</si>
  <si>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</si>
  <si>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</si>
  <si>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</si>
  <si>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</si>
  <si>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</si>
  <si>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</si>
  <si>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</si>
  <si>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</si>
  <si>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</si>
  <si>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</si>
  <si>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</si>
  <si>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</si>
  <si>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</si>
  <si>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</si>
  <si>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</si>
  <si>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</si>
  <si>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</si>
  <si>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</si>
  <si>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</si>
  <si>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</si>
  <si>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</si>
  <si>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</si>
  <si>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</si>
  <si>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</si>
  <si>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</si>
  <si>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</si>
  <si>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</si>
  <si>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</si>
  <si>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</si>
  <si>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</si>
  <si>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</si>
  <si>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</si>
  <si>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</si>
  <si>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</si>
  <si>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</si>
  <si>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</si>
  <si>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</si>
  <si>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</si>
  <si>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</si>
  <si>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</si>
  <si>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</si>
  <si>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</si>
  <si>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</si>
  <si>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</si>
  <si>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</si>
  <si>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</si>
  <si>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</si>
  <si>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</si>
  <si>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</si>
  <si>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</si>
  <si>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</si>
  <si>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</si>
  <si>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</si>
  <si>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</si>
  <si>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</si>
  <si>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</si>
  <si>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</si>
  <si>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</si>
  <si>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</si>
  <si>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</si>
  <si>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</si>
  <si>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</si>
  <si>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</si>
  <si>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</si>
  <si>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</si>
  <si>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</si>
  <si>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</si>
  <si>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</si>
  <si>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</si>
  <si>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</si>
  <si>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</si>
  <si>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</si>
  <si>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</si>
  <si>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</si>
  <si>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</si>
  <si>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</si>
  <si>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</si>
  <si>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</si>
  <si>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</si>
  <si>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</si>
  <si>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</si>
  <si>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</si>
  <si>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</si>
  <si>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</si>
  <si>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</si>
  <si>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</si>
  <si>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</si>
  <si>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</si>
  <si>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</si>
  <si>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</si>
  <si>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</si>
  <si>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</si>
  <si>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</si>
  <si>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</si>
  <si>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</si>
  <si>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</si>
  <si>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</si>
  <si>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</si>
  <si>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</si>
  <si>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</si>
  <si>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</si>
  <si>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</si>
  <si>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</si>
  <si>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</si>
  <si>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</si>
  <si>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</si>
  <si>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</si>
  <si>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</si>
  <si>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</si>
  <si>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</si>
  <si>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</si>
  <si>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</si>
  <si>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</si>
  <si>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</si>
  <si>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</si>
  <si>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</si>
  <si>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</si>
  <si>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</si>
  <si>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</si>
  <si>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</si>
  <si>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</si>
  <si>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</si>
  <si>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</si>
  <si>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</si>
  <si>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</si>
  <si>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</si>
  <si>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</si>
  <si>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</si>
  <si>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</si>
  <si>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</si>
  <si>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</si>
  <si>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</si>
  <si>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</si>
  <si>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</si>
  <si>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</si>
  <si>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</si>
  <si>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</si>
  <si>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</si>
  <si>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</si>
  <si>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</si>
  <si>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</si>
  <si>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</si>
  <si>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</si>
  <si>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</si>
  <si>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</si>
  <si>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</si>
  <si>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</si>
  <si>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</si>
  <si>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</si>
  <si>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</si>
  <si>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</si>
  <si>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</si>
  <si>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</si>
  <si>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</si>
  <si>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</si>
  <si>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</si>
  <si>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</si>
  <si>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</si>
  <si>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</si>
  <si>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</si>
  <si>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</si>
  <si>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</si>
  <si>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</si>
  <si>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</si>
  <si>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</si>
  <si>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</si>
  <si>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</si>
  <si>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</si>
  <si>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</si>
  <si>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</si>
  <si>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</si>
  <si>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</si>
  <si>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</si>
  <si>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</si>
  <si>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</si>
  <si>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</si>
  <si>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</si>
  <si>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</si>
  <si>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</si>
  <si>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</si>
  <si>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</si>
  <si>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</si>
  <si>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</si>
  <si>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</si>
  <si>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</si>
  <si>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</si>
  <si>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</si>
  <si>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</si>
  <si>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</si>
  <si>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</si>
  <si>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</si>
  <si>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</si>
  <si>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</si>
  <si>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</si>
  <si>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</si>
  <si>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</si>
  <si>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</si>
  <si>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</si>
  <si>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</si>
  <si>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</si>
  <si>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</si>
  <si>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</si>
  <si>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</si>
  <si>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</si>
  <si>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</si>
  <si>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</si>
  <si>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</si>
  <si>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</si>
  <si>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</si>
  <si>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</si>
  <si>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</si>
  <si>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</si>
  <si>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</si>
  <si>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</si>
  <si>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</si>
  <si>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</si>
  <si>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</si>
  <si>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</si>
  <si>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</si>
  <si>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</si>
  <si>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</si>
  <si>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</si>
  <si>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</si>
  <si>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</si>
  <si>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</si>
  <si>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</si>
  <si>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</si>
  <si>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</si>
  <si>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</si>
  <si>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</si>
  <si>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</si>
  <si>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</si>
  <si>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</si>
  <si>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</si>
  <si>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</si>
  <si>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</si>
  <si>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</si>
  <si>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</si>
  <si>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</si>
  <si>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</si>
  <si>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</si>
  <si>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</si>
  <si>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</si>
  <si>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</si>
  <si>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</si>
  <si>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</si>
  <si>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</si>
  <si>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</si>
  <si>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</si>
  <si>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</si>
  <si>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</si>
  <si>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</si>
  <si>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</si>
  <si>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</si>
  <si>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</si>
  <si>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</si>
  <si>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</si>
  <si>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</si>
  <si>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</si>
  <si>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</si>
  <si>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</si>
  <si>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</si>
  <si>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</si>
  <si>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</si>
  <si>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</si>
  <si>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</si>
  <si>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</si>
  <si>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</si>
  <si>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</si>
  <si>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</si>
  <si>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</si>
  <si>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</si>
  <si>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</si>
  <si>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</si>
  <si>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</si>
  <si>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</si>
  <si>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</si>
  <si>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</si>
  <si>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</si>
  <si>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</si>
  <si>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</si>
  <si>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</si>
  <si>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</si>
  <si>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</si>
  <si>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</si>
  <si>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</si>
  <si>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</si>
  <si>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</si>
  <si>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</si>
  <si>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</si>
  <si>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</si>
  <si>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</si>
  <si>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</si>
  <si>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</si>
  <si>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</si>
  <si>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</si>
  <si>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</si>
  <si>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</si>
  <si>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</si>
  <si>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</si>
  <si>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</si>
  <si>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</si>
  <si>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</si>
  <si>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</si>
  <si>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</si>
  <si>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</si>
  <si>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</si>
  <si>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</si>
  <si>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</si>
  <si>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</si>
  <si>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</si>
  <si>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</si>
  <si>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</si>
  <si>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</si>
  <si>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</si>
  <si>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</si>
  <si>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</si>
  <si>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</si>
  <si>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</si>
  <si>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</si>
  <si>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</si>
  <si>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</si>
  <si>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</si>
  <si>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</si>
  <si>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</si>
  <si>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</si>
  <si>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</si>
  <si>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</si>
  <si>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</si>
  <si>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</si>
  <si>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</si>
  <si>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</si>
  <si>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</si>
  <si>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</si>
  <si>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</si>
  <si>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</si>
  <si>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</si>
  <si>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</si>
  <si>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</si>
  <si>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</si>
  <si>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</si>
  <si>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</si>
  <si>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</si>
  <si>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</si>
  <si>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</si>
  <si>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</si>
  <si>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</si>
  <si>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</si>
  <si>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</si>
  <si>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</si>
  <si>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</si>
  <si>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</si>
  <si>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</si>
  <si>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</si>
  <si>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</si>
  <si>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</si>
  <si>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</si>
  <si>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</si>
  <si>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</si>
  <si>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</si>
  <si>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</si>
  <si>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</si>
  <si>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</si>
  <si>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</si>
  <si>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</si>
  <si>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</si>
  <si>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</si>
  <si>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</si>
  <si>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</si>
  <si>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</si>
  <si>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</si>
  <si>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</si>
  <si>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</si>
  <si>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</si>
  <si>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</si>
  <si>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</si>
  <si>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</si>
  <si>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</si>
  <si>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</si>
  <si>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</si>
  <si>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</si>
  <si>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</si>
  <si>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</si>
  <si>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</si>
  <si>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</si>
  <si>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</si>
  <si>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</si>
  <si>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</si>
  <si>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</si>
  <si>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</si>
  <si>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</si>
  <si>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</si>
  <si>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</si>
  <si>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</si>
  <si>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</si>
  <si>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</si>
  <si>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</si>
  <si>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</si>
  <si>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</si>
  <si>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</si>
  <si>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</si>
  <si>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</si>
  <si>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</si>
  <si>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</si>
  <si>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</si>
  <si>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</si>
  <si>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</si>
  <si>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</si>
  <si>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</si>
  <si>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</si>
  <si>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</si>
  <si>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</si>
  <si>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</si>
  <si>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</si>
  <si>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</si>
  <si>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</si>
  <si>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</si>
  <si>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</si>
  <si>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</si>
  <si>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</si>
  <si>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</si>
  <si>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</si>
  <si>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</si>
  <si>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</si>
  <si>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</si>
  <si>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</si>
  <si>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</si>
  <si>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</si>
  <si>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</si>
  <si>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</si>
  <si>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</si>
  <si>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</si>
  <si>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</si>
  <si>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</si>
  <si>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</si>
  <si>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</si>
  <si>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</si>
  <si>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</si>
  <si>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</si>
  <si>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</si>
  <si>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</si>
  <si>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</si>
  <si>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</si>
  <si>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</si>
  <si>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</si>
  <si>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</si>
  <si>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</si>
  <si>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</si>
  <si>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</si>
  <si>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</si>
  <si>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</si>
  <si>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</si>
  <si>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</si>
  <si>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</si>
  <si>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</si>
  <si>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</si>
  <si>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</si>
  <si>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</si>
  <si>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</si>
  <si>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</si>
  <si>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</si>
  <si>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</si>
  <si>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</si>
  <si>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</si>
  <si>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</si>
  <si>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</si>
  <si>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</si>
  <si>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</si>
  <si>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</si>
  <si>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</si>
  <si>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</si>
  <si>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</si>
  <si>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</si>
  <si>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</si>
  <si>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</si>
  <si>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</si>
  <si>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</si>
  <si>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</si>
  <si>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</si>
  <si>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</si>
  <si>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</si>
  <si>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</si>
  <si>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</si>
  <si>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</si>
  <si>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</si>
  <si>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</si>
  <si>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</si>
  <si>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</si>
  <si>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</si>
  <si>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</si>
  <si>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</si>
  <si>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</si>
  <si>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</si>
  <si>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</si>
  <si>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</si>
  <si>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</si>
  <si>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</si>
  <si>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</si>
  <si>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</si>
  <si>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</si>
  <si>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</si>
  <si>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</si>
  <si>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</si>
  <si>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</si>
  <si>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</si>
  <si>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</si>
  <si>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</si>
  <si>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</si>
  <si>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</si>
  <si>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</si>
  <si>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</si>
  <si>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</si>
  <si>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</si>
  <si>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</si>
  <si>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</si>
  <si>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</si>
  <si>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</si>
  <si>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</si>
  <si>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</si>
  <si>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</si>
  <si>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</si>
  <si>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</si>
  <si>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</si>
  <si>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</si>
  <si>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</si>
  <si>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</si>
  <si>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</si>
  <si>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</si>
  <si>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</si>
  <si>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</si>
  <si>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</si>
  <si>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</si>
  <si>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</si>
  <si>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</si>
  <si>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</si>
  <si>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</si>
  <si>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</si>
  <si>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</si>
  <si>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</si>
  <si>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</si>
  <si>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</si>
  <si>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</si>
  <si>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</si>
  <si>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</si>
  <si>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</si>
  <si>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</si>
  <si>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</si>
  <si>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</si>
  <si>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</si>
  <si>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</si>
  <si>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</si>
  <si>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</si>
  <si>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</si>
  <si>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</si>
  <si>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</si>
  <si>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</si>
  <si>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</si>
  <si>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</si>
  <si>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</si>
  <si>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</si>
  <si>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</si>
  <si>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</si>
  <si>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</si>
  <si>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</si>
  <si>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</si>
  <si>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</si>
  <si>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</si>
  <si>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</si>
  <si>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</si>
  <si>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</si>
  <si>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</si>
  <si>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</si>
  <si>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</si>
  <si>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</si>
  <si>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</si>
  <si>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</si>
  <si>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</si>
  <si>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</si>
  <si>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</si>
  <si>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</si>
  <si>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</si>
  <si>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</si>
  <si>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</si>
  <si>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</si>
  <si>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</si>
  <si>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</si>
  <si>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</si>
  <si>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</si>
  <si>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</si>
  <si>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</si>
  <si>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</si>
  <si>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</si>
  <si>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</si>
  <si>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</si>
  <si>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</si>
  <si>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</si>
  <si>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</si>
  <si>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</si>
  <si>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</si>
  <si>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</si>
  <si>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</si>
  <si>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</si>
  <si>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</si>
  <si>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</si>
  <si>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</si>
  <si>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</si>
  <si>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</si>
  <si>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</si>
  <si>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</si>
  <si>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</si>
  <si>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</si>
  <si>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</si>
  <si>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</si>
  <si>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</si>
  <si>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</si>
  <si>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</si>
  <si>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</si>
  <si>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</si>
  <si>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</si>
  <si>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</si>
  <si>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</si>
  <si>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</si>
  <si>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</si>
  <si>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</si>
  <si>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</si>
  <si>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</si>
  <si>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</si>
  <si>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</si>
  <si>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</si>
  <si>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</si>
  <si>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</si>
  <si>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</si>
  <si>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</si>
  <si>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</si>
  <si>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</si>
  <si>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</si>
  <si>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</si>
  <si>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</si>
  <si>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</si>
  <si>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</si>
  <si>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</si>
  <si>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</si>
  <si>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</si>
  <si>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</si>
  <si>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</si>
  <si>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</si>
  <si>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</si>
  <si>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</si>
  <si>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</si>
  <si>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</si>
  <si>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</si>
  <si>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</si>
  <si>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</si>
  <si>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</si>
  <si>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</si>
  <si>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</si>
  <si>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</si>
  <si>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</si>
  <si>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</si>
  <si>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</si>
  <si>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</si>
  <si>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</si>
  <si>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</si>
  <si>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</si>
  <si>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</si>
  <si>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</si>
  <si>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</si>
  <si>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</si>
  <si>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</si>
  <si>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</si>
  <si>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</si>
  <si>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</si>
  <si>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</si>
  <si>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</si>
  <si>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</si>
  <si>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</si>
  <si>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</si>
  <si>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</si>
  <si>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</si>
  <si>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</si>
  <si>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</si>
  <si>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</si>
  <si>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</si>
  <si>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</si>
  <si>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</si>
  <si>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</si>
  <si>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</si>
  <si>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</si>
  <si>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</si>
  <si>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</si>
  <si>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</si>
  <si>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</si>
  <si>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</si>
  <si>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</si>
  <si>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</si>
  <si>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</si>
  <si>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</si>
  <si>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</si>
  <si>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</si>
  <si>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</si>
  <si>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</si>
  <si>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</si>
  <si>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</si>
  <si>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</si>
  <si>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</si>
  <si>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</si>
  <si>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</si>
  <si>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</si>
  <si>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</si>
  <si>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</si>
  <si>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</si>
  <si>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</si>
  <si>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</si>
  <si>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</si>
  <si>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</si>
  <si>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</si>
  <si>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</si>
  <si>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</si>
  <si>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</si>
  <si>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</si>
  <si>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</si>
  <si>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</si>
  <si>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</si>
  <si>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</si>
  <si>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</si>
  <si>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</si>
  <si>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</si>
  <si>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</si>
  <si>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</si>
  <si>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</si>
  <si>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</si>
  <si>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</si>
  <si>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</si>
  <si>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</si>
  <si>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</si>
  <si>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</si>
  <si>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</si>
  <si>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</si>
  <si>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</si>
  <si>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</si>
  <si>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</si>
  <si>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</si>
  <si>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</si>
  <si>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</si>
  <si>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</si>
  <si>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</si>
  <si>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</si>
  <si>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</si>
  <si>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</si>
  <si>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</si>
  <si>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</si>
  <si>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</si>
  <si>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</si>
  <si>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</si>
  <si>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</si>
  <si>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</si>
  <si>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</si>
  <si>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</si>
  <si>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</si>
  <si>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</si>
  <si>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</si>
  <si>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</si>
  <si>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</si>
  <si>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</si>
  <si>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</si>
  <si>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</si>
  <si>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</si>
  <si>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</si>
  <si>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</si>
  <si>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</si>
  <si>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</si>
  <si>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</si>
  <si>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</si>
  <si>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</si>
  <si>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</si>
  <si>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</si>
  <si>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</si>
  <si>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</si>
  <si>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</si>
  <si>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</si>
  <si>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</si>
  <si>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</si>
  <si>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</si>
  <si>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</si>
  <si>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</si>
  <si>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</si>
  <si>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</si>
  <si>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</si>
  <si>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</si>
  <si>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</si>
  <si>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</si>
  <si>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</si>
  <si>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</si>
  <si>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</si>
  <si>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</si>
  <si>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</si>
  <si>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</si>
  <si>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</si>
  <si>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</si>
  <si>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</si>
  <si>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</si>
  <si>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</si>
  <si>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</si>
  <si>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</si>
  <si>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</si>
  <si>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</si>
  <si>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</si>
  <si>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</si>
  <si>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</si>
  <si>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</si>
  <si>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</si>
  <si>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</si>
  <si>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</si>
  <si>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</si>
  <si>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</si>
  <si>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</si>
  <si>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</si>
  <si>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</si>
  <si>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</si>
  <si>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</si>
  <si>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</si>
  <si>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</si>
  <si>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</si>
  <si>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</si>
  <si>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</si>
  <si>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</si>
  <si>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</si>
  <si>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</si>
  <si>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</si>
  <si>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</si>
  <si>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</si>
  <si>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</si>
  <si>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</si>
  <si>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</si>
  <si>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</si>
  <si>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</si>
  <si>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</si>
  <si>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</si>
  <si>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</si>
  <si>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</si>
  <si>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</si>
  <si>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</si>
  <si>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</si>
  <si>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</si>
  <si>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</si>
  <si>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</si>
  <si>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</si>
  <si>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</si>
  <si>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</si>
  <si>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</si>
  <si>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</si>
  <si>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</si>
  <si>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</si>
  <si>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</si>
  <si>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</si>
  <si>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</si>
  <si>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</si>
  <si>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</si>
  <si>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</si>
  <si>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</si>
  <si>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</si>
  <si>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</si>
  <si>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</si>
  <si>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</si>
  <si>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</si>
  <si>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</si>
  <si>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</si>
  <si>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</si>
  <si>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</si>
  <si>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</si>
  <si>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</si>
  <si>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</si>
  <si>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</si>
  <si>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</si>
  <si>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</si>
  <si>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</si>
  <si>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</si>
  <si>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</si>
  <si>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</si>
  <si>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</si>
  <si>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</si>
  <si>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</si>
  <si>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</si>
  <si>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</si>
  <si>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</si>
  <si>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</si>
  <si>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</si>
  <si>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</si>
  <si>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</si>
  <si>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</si>
  <si>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</si>
  <si>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</si>
  <si>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</si>
  <si>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</si>
  <si>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</si>
  <si>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</si>
  <si>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</si>
  <si>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</si>
  <si>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</si>
  <si>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</si>
  <si>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</si>
  <si>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</si>
  <si>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</si>
  <si>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</si>
  <si>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</si>
  <si>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</si>
  <si>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</si>
  <si>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</si>
  <si>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</si>
  <si>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</si>
  <si>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</si>
  <si>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</si>
  <si>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</si>
  <si>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</si>
  <si>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</si>
  <si>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</si>
  <si>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</si>
  <si>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</si>
  <si>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</si>
  <si>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</si>
  <si>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</si>
  <si>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</si>
  <si>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</si>
  <si>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</si>
  <si>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</si>
  <si>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</si>
  <si>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</si>
  <si>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</si>
  <si>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</si>
  <si>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</si>
  <si>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</si>
  <si>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</si>
  <si>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</si>
  <si>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</si>
  <si>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</si>
  <si>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</si>
  <si>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</si>
  <si>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</si>
  <si>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</si>
  <si>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</si>
  <si>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</si>
  <si>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</si>
  <si>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</si>
  <si>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</si>
  <si>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</si>
  <si>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</si>
  <si>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</si>
  <si>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</si>
  <si>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</si>
  <si>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</si>
  <si>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</si>
  <si>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</si>
  <si>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</si>
  <si>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</si>
  <si>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</si>
  <si>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</si>
  <si>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</si>
  <si>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</si>
  <si>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</si>
  <si>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</si>
  <si>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</si>
  <si>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</si>
  <si>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</si>
  <si>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</si>
  <si>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</si>
  <si>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</si>
  <si>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</si>
  <si>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</si>
  <si>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</si>
  <si>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</si>
  <si>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</si>
  <si>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</si>
  <si>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</si>
  <si>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</si>
  <si>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</si>
  <si>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</si>
  <si>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</si>
  <si>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</si>
  <si>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</si>
  <si>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</si>
  <si>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</si>
  <si>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</si>
  <si>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</si>
  <si>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</si>
  <si>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</si>
  <si>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</si>
  <si>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</si>
  <si>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</si>
  <si>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</si>
  <si>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</si>
  <si>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</si>
  <si>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</si>
  <si>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</si>
  <si>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</si>
  <si>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</si>
  <si>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</si>
  <si>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</si>
  <si>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</si>
  <si>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</si>
  <si>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</si>
  <si>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</si>
  <si>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</si>
  <si>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</si>
  <si>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</si>
  <si>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</si>
  <si>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</si>
  <si>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</si>
  <si>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</si>
  <si>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</si>
  <si>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</si>
  <si>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</si>
  <si>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</si>
  <si>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</si>
  <si>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</si>
  <si>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</si>
  <si>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</si>
  <si>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</si>
  <si>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</si>
  <si>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</si>
  <si>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</si>
  <si>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</si>
  <si>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</si>
  <si>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</si>
  <si>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</si>
  <si>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</si>
  <si>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</si>
  <si>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</si>
  <si>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</si>
  <si>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</si>
  <si>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</si>
  <si>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</si>
  <si>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</si>
  <si>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</si>
  <si>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</si>
  <si>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</si>
  <si>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</si>
  <si>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</si>
  <si>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</si>
  <si>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</si>
  <si>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</si>
  <si>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</si>
  <si>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</si>
  <si>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</si>
  <si>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</si>
  <si>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</si>
  <si>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</si>
  <si>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</si>
  <si>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</si>
  <si>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</si>
  <si>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</si>
  <si>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</si>
  <si>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</si>
  <si>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</si>
  <si>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</si>
  <si>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</si>
  <si>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</si>
  <si>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</si>
  <si>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</si>
  <si>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</si>
  <si>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</si>
  <si>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</si>
  <si>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</si>
  <si>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</si>
  <si>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</si>
  <si>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</si>
  <si>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</si>
  <si>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</si>
  <si>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</si>
  <si>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</si>
  <si>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</si>
  <si>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</si>
  <si>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</si>
  <si>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</si>
  <si>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</si>
  <si>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</si>
  <si>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</si>
  <si>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</si>
  <si>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</si>
  <si>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</si>
  <si>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</si>
  <si>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</si>
  <si>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</si>
  <si>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</si>
  <si>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</si>
  <si>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</si>
  <si>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</si>
  <si>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</si>
  <si>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</si>
  <si>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</si>
  <si>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</si>
  <si>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</si>
  <si>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</si>
  <si>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</si>
  <si>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</si>
  <si>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</si>
  <si>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</si>
  <si>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</si>
  <si>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</si>
  <si>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</si>
  <si>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</si>
  <si>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</si>
  <si>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</si>
  <si>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</si>
  <si>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</si>
  <si>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</si>
  <si>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</si>
  <si>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</si>
  <si>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</si>
  <si>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</si>
  <si>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</si>
  <si>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</si>
  <si>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</si>
  <si>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</si>
  <si>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</si>
  <si>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</si>
  <si>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</si>
  <si>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</si>
  <si>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</si>
  <si>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</si>
  <si>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</si>
  <si>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</si>
  <si>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</si>
  <si>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</si>
  <si>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</si>
  <si>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</si>
  <si>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</si>
  <si>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</si>
  <si>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</si>
  <si>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</si>
  <si>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</si>
  <si>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</si>
  <si>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</si>
  <si>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</si>
  <si>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</si>
  <si>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</si>
  <si>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</si>
  <si>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</si>
  <si>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</si>
  <si>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</si>
  <si>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</si>
  <si>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</si>
  <si>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</si>
  <si>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</si>
  <si>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</si>
  <si>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</si>
  <si>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</si>
  <si>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</si>
  <si>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</si>
  <si>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</si>
  <si>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</si>
  <si>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</si>
  <si>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</si>
  <si>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</si>
  <si>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</si>
  <si>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</si>
  <si>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</si>
  <si>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</si>
  <si>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</si>
  <si>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</si>
  <si>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</si>
  <si>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</si>
  <si>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</si>
  <si>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</si>
  <si>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</si>
  <si>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</si>
  <si>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</si>
  <si>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</si>
  <si>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</si>
  <si>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</si>
  <si>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</si>
  <si>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</si>
  <si>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</si>
  <si>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</si>
  <si>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</si>
  <si>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</si>
  <si>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</si>
  <si>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</si>
  <si>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</si>
  <si>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</si>
  <si>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</si>
  <si>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</si>
  <si>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</si>
  <si>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</si>
  <si>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</si>
  <si>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</si>
  <si>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</si>
  <si>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</si>
  <si>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</si>
  <si>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</si>
  <si>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</si>
  <si>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</si>
  <si>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</si>
  <si>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</si>
  <si>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</si>
  <si>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</si>
  <si>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</si>
  <si>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</si>
  <si>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</si>
  <si>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</si>
  <si>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</si>
  <si>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</si>
  <si>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</si>
  <si>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</si>
  <si>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</si>
  <si>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</si>
  <si>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</si>
  <si>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</si>
  <si>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</si>
  <si>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</si>
  <si>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</si>
  <si>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</si>
  <si>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</si>
  <si>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</si>
  <si>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</si>
  <si>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</si>
  <si>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</si>
  <si>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</si>
  <si>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</si>
  <si>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</si>
  <si>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</si>
  <si>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</si>
  <si>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</si>
  <si>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</si>
  <si>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</si>
  <si>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</si>
  <si>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</si>
  <si>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</si>
  <si>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</si>
  <si>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</si>
  <si>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</si>
  <si>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</si>
  <si>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</si>
  <si>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</si>
  <si>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</si>
  <si>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</si>
  <si>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</si>
  <si>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</si>
  <si>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</si>
  <si>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</si>
  <si>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</si>
  <si>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</si>
  <si>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</si>
  <si>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</si>
  <si>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</si>
  <si>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</si>
  <si>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</si>
  <si>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</si>
  <si>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</si>
  <si>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</si>
  <si>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</si>
  <si>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</si>
  <si>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</si>
  <si>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</si>
  <si>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</si>
  <si>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</si>
  <si>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</si>
  <si>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</si>
  <si>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</si>
  <si>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</si>
  <si>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</si>
  <si>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</si>
  <si>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</si>
  <si>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</si>
  <si>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</si>
  <si>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</si>
  <si>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</si>
  <si>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</si>
  <si>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</si>
  <si>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</si>
  <si>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</si>
  <si>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</si>
  <si>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</si>
  <si>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</si>
  <si>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</si>
  <si>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</si>
  <si>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</si>
  <si>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</si>
  <si>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</si>
  <si>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</si>
  <si>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</si>
  <si>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</si>
  <si>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</si>
  <si>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</si>
  <si>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</si>
  <si>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</si>
  <si>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</si>
  <si>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</si>
  <si>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</si>
  <si>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</si>
  <si>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</si>
  <si>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</si>
  <si>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</si>
  <si>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</si>
  <si>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</si>
  <si>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</si>
  <si>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</si>
  <si>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</si>
  <si>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</si>
  <si>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</si>
  <si>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</si>
  <si>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</si>
  <si>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</si>
  <si>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</si>
  <si>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</si>
  <si>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</si>
  <si>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</si>
  <si>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</si>
  <si>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</si>
  <si>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</si>
  <si>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</si>
  <si>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</si>
  <si>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</si>
  <si>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</si>
  <si>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</si>
  <si>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</si>
  <si>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</si>
  <si>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</si>
  <si>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</si>
  <si>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</si>
  <si>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</si>
  <si>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</si>
  <si>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</si>
  <si>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</si>
  <si>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</si>
  <si>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</si>
  <si>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</si>
  <si>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</si>
  <si>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</si>
  <si>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</si>
  <si>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</si>
  <si>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</si>
  <si>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</si>
  <si>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</si>
  <si>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</si>
  <si>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</si>
  <si>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</si>
  <si>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</si>
  <si>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</si>
  <si>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</si>
  <si>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</si>
  <si>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</si>
  <si>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</si>
  <si>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</si>
  <si>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</si>
  <si>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</si>
  <si>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</si>
  <si>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</si>
  <si>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</si>
  <si>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</si>
  <si>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</si>
  <si>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</si>
  <si>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</si>
  <si>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</si>
  <si>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</si>
  <si>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</si>
  <si>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</si>
  <si>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</si>
  <si>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</si>
  <si>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</si>
  <si>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</si>
  <si>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</si>
  <si>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</si>
  <si>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</si>
  <si>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</si>
  <si>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</si>
  <si>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</si>
  <si>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</si>
  <si>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</si>
  <si>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</si>
  <si>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</si>
  <si>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</si>
  <si>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</si>
  <si>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</si>
  <si>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</si>
  <si>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</si>
  <si>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</si>
  <si>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</si>
  <si>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</si>
  <si>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</si>
  <si>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</si>
  <si>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</si>
  <si>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</si>
  <si>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</si>
  <si>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</si>
  <si>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</si>
  <si>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</si>
  <si>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</si>
  <si>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</si>
  <si>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</si>
  <si>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</si>
  <si>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</si>
  <si>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</si>
  <si>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</si>
  <si>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</si>
  <si>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</si>
  <si>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</si>
  <si>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</si>
  <si>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</si>
  <si>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</si>
  <si>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</si>
  <si>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</si>
  <si>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</si>
  <si>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</si>
  <si>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</si>
  <si>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</si>
  <si>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</si>
  <si>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</si>
  <si>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</si>
  <si>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</si>
  <si>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</si>
  <si>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</si>
  <si>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</si>
  <si>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</si>
  <si>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</si>
  <si>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</si>
  <si>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</si>
  <si>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</si>
  <si>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</si>
  <si>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</si>
  <si>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</si>
  <si>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</si>
  <si>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</si>
  <si>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</si>
  <si>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</si>
  <si>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</si>
  <si>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</si>
  <si>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</si>
  <si>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</si>
  <si>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</si>
  <si>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</si>
  <si>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</si>
  <si>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</si>
  <si>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</si>
  <si>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</si>
  <si>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</si>
  <si>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</si>
  <si>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</si>
  <si>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</si>
  <si>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</si>
  <si>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</si>
  <si>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</si>
  <si>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</si>
  <si>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</si>
  <si>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</si>
  <si>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</si>
  <si>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</si>
  <si>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</si>
  <si>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</si>
  <si>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</si>
  <si>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</si>
  <si>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</si>
  <si>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</si>
  <si>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</si>
  <si>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</si>
  <si>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</si>
  <si>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</si>
  <si>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</si>
  <si>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</si>
  <si>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</si>
  <si>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</si>
  <si>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</si>
  <si>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</si>
  <si>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</si>
  <si>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</si>
  <si>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</si>
  <si>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</si>
  <si>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</si>
  <si>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</si>
  <si>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</si>
  <si>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</si>
  <si>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</si>
  <si>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</si>
  <si>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</si>
  <si>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</si>
  <si>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</si>
  <si>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</si>
  <si>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</si>
  <si>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</si>
  <si>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</si>
  <si>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</si>
  <si>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</si>
  <si>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</si>
  <si>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</si>
  <si>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</si>
  <si>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</si>
  <si>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</si>
  <si>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</si>
  <si>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</si>
  <si>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</si>
  <si>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</si>
  <si>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</si>
  <si>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</si>
  <si>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</si>
  <si>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</si>
  <si>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</si>
  <si>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</si>
  <si>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</si>
  <si>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</si>
  <si>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</si>
  <si>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</si>
  <si>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</si>
  <si>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</si>
  <si>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</si>
  <si>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</si>
  <si>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</si>
  <si>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</si>
  <si>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</si>
  <si>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</si>
  <si>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</si>
  <si>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</si>
  <si>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</si>
  <si>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</si>
  <si>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</si>
  <si>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</si>
  <si>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</si>
  <si>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</si>
  <si>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</si>
  <si>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</si>
  <si>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</si>
  <si>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</si>
  <si>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</si>
  <si>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</si>
  <si>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</si>
  <si>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</si>
  <si>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</si>
  <si>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</si>
  <si>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</si>
  <si>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</si>
  <si>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</si>
  <si>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</si>
  <si>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</si>
  <si>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</si>
  <si>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</si>
  <si>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</si>
  <si>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</si>
  <si>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</si>
  <si>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</si>
  <si>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</si>
  <si>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</si>
  <si>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</si>
  <si>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</si>
  <si>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</si>
  <si>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</si>
  <si>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</si>
  <si>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</si>
  <si>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</si>
  <si>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</si>
  <si>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</si>
  <si>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</si>
  <si>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</si>
  <si>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</si>
  <si>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</si>
  <si>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</si>
  <si>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</si>
  <si>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</si>
  <si>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</si>
  <si>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</si>
  <si>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</si>
  <si>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</si>
  <si>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</si>
  <si>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</si>
  <si>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</si>
  <si>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</si>
  <si>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</si>
  <si>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</si>
  <si>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</si>
  <si>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</si>
  <si>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</si>
  <si>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</si>
  <si>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</si>
  <si>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</si>
  <si>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</si>
  <si>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</si>
  <si>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</si>
  <si>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</si>
  <si>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</si>
  <si>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</si>
  <si>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</si>
  <si>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</si>
  <si>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</si>
  <si>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</si>
  <si>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</si>
  <si>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</si>
  <si>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</si>
  <si>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</si>
  <si>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</si>
  <si>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</si>
  <si>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</si>
  <si>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</si>
  <si>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</si>
  <si>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</si>
  <si>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</si>
  <si>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</si>
  <si>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</si>
  <si>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</si>
  <si>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</si>
  <si>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</si>
  <si>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</si>
  <si>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</si>
  <si>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</si>
  <si>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</si>
  <si>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</si>
  <si>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</si>
  <si>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</si>
  <si>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</si>
  <si>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</si>
  <si>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</si>
  <si>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</si>
  <si>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</si>
  <si>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</si>
  <si>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</si>
  <si>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</si>
  <si>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</si>
  <si>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</si>
  <si>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</si>
  <si>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</si>
  <si>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</si>
  <si>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</si>
  <si>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</si>
  <si>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</si>
  <si>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</si>
  <si>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</si>
  <si>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</si>
  <si>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</si>
  <si>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</si>
  <si>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</si>
  <si>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</si>
  <si>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</si>
  <si>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</si>
  <si>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</si>
  <si>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</si>
  <si>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</si>
  <si>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</si>
  <si>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</si>
  <si>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</si>
  <si>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</si>
  <si>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</si>
  <si>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</si>
  <si>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</si>
  <si>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</si>
  <si>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</si>
  <si>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</si>
  <si>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</si>
  <si>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</si>
  <si>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</si>
  <si>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</si>
  <si>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</si>
  <si>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</si>
  <si>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</si>
  <si>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</si>
  <si>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</si>
  <si>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</si>
  <si>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</si>
  <si>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</si>
  <si>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</si>
  <si>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</si>
  <si>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</si>
  <si>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</si>
  <si>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</si>
  <si>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</si>
  <si>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</si>
  <si>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</si>
  <si>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</si>
  <si>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</si>
  <si>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</si>
  <si>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</si>
  <si>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</si>
  <si>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</si>
  <si>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</si>
  <si>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</si>
  <si>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</si>
  <si>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</si>
  <si>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</si>
  <si>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</si>
  <si>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</si>
  <si>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</si>
  <si>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</si>
  <si>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</si>
  <si>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</si>
  <si>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</si>
  <si>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</si>
  <si>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</si>
  <si>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</si>
  <si>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</si>
  <si>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</si>
  <si>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</si>
  <si>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</si>
  <si>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</si>
  <si>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</si>
  <si>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</si>
  <si>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</si>
  <si>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</si>
  <si>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</si>
  <si>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</si>
  <si>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</si>
  <si>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</si>
  <si>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</si>
  <si>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</si>
  <si>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</si>
  <si>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</si>
  <si>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</si>
  <si>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</si>
  <si>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</si>
  <si>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</si>
  <si>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</si>
  <si>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</si>
  <si>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</si>
  <si>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</si>
  <si>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</si>
  <si>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</si>
  <si>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</si>
  <si>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</si>
  <si>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</si>
  <si>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</si>
  <si>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</si>
  <si>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</si>
  <si>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</si>
  <si>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</si>
  <si>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</si>
  <si>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</si>
  <si>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</si>
  <si>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</si>
  <si>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</si>
  <si>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</si>
  <si>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</si>
  <si>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</si>
  <si>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</si>
  <si>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</si>
  <si>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</si>
  <si>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</si>
  <si>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</si>
  <si>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</si>
  <si>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</si>
  <si>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</si>
  <si>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</si>
  <si>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</si>
  <si>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</si>
  <si>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</si>
  <si>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</si>
  <si>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</si>
  <si>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</si>
  <si>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</si>
  <si>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</si>
  <si>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</si>
  <si>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</si>
  <si>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</si>
  <si>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</si>
  <si>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</si>
  <si>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</si>
  <si>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</si>
  <si>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</si>
  <si>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</si>
  <si>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</si>
  <si>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</si>
  <si>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</si>
  <si>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</si>
  <si>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</si>
  <si>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</si>
  <si>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</si>
  <si>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</si>
  <si>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</si>
  <si>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</si>
  <si>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</si>
  <si>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</si>
  <si>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</si>
  <si>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</si>
  <si>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</si>
  <si>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</si>
  <si>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</si>
  <si>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</si>
  <si>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</si>
  <si>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</si>
  <si>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</si>
  <si>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</si>
  <si>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</si>
  <si>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</si>
  <si>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</si>
  <si>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</si>
  <si>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</si>
  <si>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</si>
  <si>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</si>
  <si>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</si>
  <si>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</si>
  <si>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</si>
  <si>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</si>
  <si>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</si>
  <si>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</si>
  <si>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</si>
  <si>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</si>
  <si>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</si>
  <si>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</si>
  <si>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</si>
  <si>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</si>
  <si>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</si>
  <si>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</si>
  <si>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</si>
  <si>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</si>
  <si>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</si>
  <si>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</si>
  <si>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</si>
  <si>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</si>
  <si>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</si>
  <si>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</si>
  <si>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</si>
  <si>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</si>
  <si>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</si>
  <si>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</si>
  <si>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</si>
  <si>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</si>
  <si>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</si>
  <si>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</si>
  <si>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</si>
  <si>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</si>
  <si>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</si>
  <si>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</si>
  <si>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</si>
  <si>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</si>
  <si>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</si>
  <si>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</si>
  <si>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</si>
  <si>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</si>
  <si>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</si>
  <si>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</si>
  <si>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</si>
  <si>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</si>
  <si>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</si>
  <si>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</si>
  <si>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</si>
  <si>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</si>
  <si>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</si>
  <si>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</si>
  <si>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</si>
  <si>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</si>
  <si>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</si>
  <si>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</si>
  <si>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</si>
  <si>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</si>
  <si>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</si>
  <si>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</si>
  <si>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</si>
  <si>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</si>
  <si>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</si>
  <si>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</si>
  <si>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</si>
  <si>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</si>
  <si>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</si>
  <si>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</si>
  <si>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</si>
  <si>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</si>
  <si>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</si>
  <si>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</si>
  <si>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</si>
  <si>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</si>
  <si>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</si>
  <si>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</si>
  <si>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</si>
  <si>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</si>
  <si>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</si>
  <si>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</si>
  <si>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</si>
  <si>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</si>
  <si>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</si>
  <si>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</si>
  <si>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</si>
  <si>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</si>
  <si>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</si>
  <si>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</si>
  <si>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</si>
  <si>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</si>
  <si>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</si>
  <si>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</si>
  <si>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</si>
  <si>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</si>
  <si>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</si>
  <si>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</si>
  <si>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</si>
  <si>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</si>
  <si>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</si>
  <si>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</si>
  <si>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</si>
  <si>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</si>
  <si>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</si>
  <si>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</si>
  <si>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</si>
  <si>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</si>
  <si>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</si>
  <si>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</si>
  <si>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</si>
  <si>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</si>
  <si>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</si>
  <si>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</si>
  <si>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</si>
  <si>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</si>
  <si>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</si>
  <si>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</si>
  <si>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</si>
  <si>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</si>
  <si>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</si>
  <si>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</si>
  <si>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</si>
  <si>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</si>
  <si>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</si>
  <si>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</si>
  <si>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</si>
  <si>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</si>
  <si>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</si>
  <si>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</si>
  <si>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</si>
  <si>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</si>
  <si>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</si>
  <si>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</si>
  <si>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</si>
  <si>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</si>
  <si>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</si>
  <si>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</si>
  <si>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</si>
  <si>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</si>
  <si>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</si>
  <si>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</si>
  <si>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</si>
  <si>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</si>
  <si>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</si>
  <si>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</si>
  <si>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</si>
  <si>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</si>
  <si>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</si>
  <si>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</si>
  <si>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</si>
  <si>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</si>
  <si>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</si>
  <si>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</si>
  <si>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</si>
  <si>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</si>
  <si>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</si>
  <si>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</si>
  <si>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</si>
  <si>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</si>
  <si>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</si>
  <si>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</si>
  <si>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</si>
  <si>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</si>
  <si>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</si>
  <si>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</si>
  <si>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</si>
  <si>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</si>
  <si>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</si>
  <si>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</si>
  <si>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</si>
  <si>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</si>
  <si>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</si>
  <si>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</si>
  <si>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</si>
  <si>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</si>
  <si>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</si>
  <si>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</si>
  <si>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</si>
  <si>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</si>
  <si>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</si>
  <si>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</si>
  <si>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</si>
  <si>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</si>
  <si>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</si>
  <si>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</si>
  <si>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</si>
  <si>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</si>
  <si>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</si>
  <si>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</si>
  <si>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</si>
  <si>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</si>
  <si>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</si>
  <si>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</si>
  <si>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</si>
  <si>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</si>
  <si>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</si>
  <si>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</si>
  <si>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</si>
  <si>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</si>
  <si>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</si>
  <si>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</si>
  <si>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</si>
  <si>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</si>
  <si>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</si>
  <si>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</si>
  <si>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</si>
  <si>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</si>
  <si>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</si>
  <si>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</si>
  <si>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</si>
  <si>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</si>
  <si>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</si>
  <si>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</si>
  <si>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</si>
  <si>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</si>
  <si>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</si>
  <si>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</si>
  <si>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</si>
  <si>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</si>
  <si>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</si>
  <si>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</si>
  <si>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</si>
  <si>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</si>
  <si>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</si>
  <si>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</si>
  <si>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</si>
  <si>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</si>
  <si>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</si>
  <si>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</si>
  <si>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</si>
  <si>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</si>
  <si>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</si>
  <si>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</si>
  <si>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</si>
  <si>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</si>
  <si>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</si>
  <si>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</si>
  <si>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</si>
  <si>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</si>
  <si>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</si>
  <si>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</si>
  <si>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</si>
  <si>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</si>
  <si>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</si>
  <si>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</si>
  <si>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</si>
  <si>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</si>
  <si>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</si>
  <si>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</si>
  <si>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</si>
  <si>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</si>
  <si>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</si>
  <si>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</si>
  <si>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</si>
  <si>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</si>
  <si>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</si>
  <si>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</si>
  <si>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</si>
  <si>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</si>
  <si>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</si>
  <si>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</si>
  <si>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</si>
  <si>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</si>
  <si>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</si>
  <si>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</si>
  <si>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</si>
  <si>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</si>
  <si>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</si>
  <si>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</si>
  <si>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</si>
  <si>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</si>
  <si>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</si>
  <si>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</si>
  <si>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</si>
  <si>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</si>
  <si>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</si>
  <si>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</si>
  <si>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</si>
  <si>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</si>
  <si>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</si>
  <si>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</si>
  <si>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</si>
  <si>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</si>
  <si>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</si>
  <si>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</si>
  <si>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</si>
  <si>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</si>
  <si>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</si>
  <si>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</si>
  <si>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</si>
  <si>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</si>
  <si>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</si>
  <si>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</si>
  <si>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</si>
  <si>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</si>
  <si>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</si>
  <si>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</si>
  <si>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</si>
  <si>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</si>
  <si>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</si>
  <si>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</si>
  <si>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</si>
  <si>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</si>
  <si>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</si>
  <si>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</si>
  <si>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</si>
  <si>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</si>
  <si>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</si>
  <si>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</si>
  <si>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</si>
  <si>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</si>
  <si>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</si>
  <si>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</si>
  <si>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</si>
  <si>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</si>
  <si>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</si>
  <si>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</si>
  <si>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</si>
  <si>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</si>
  <si>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</si>
  <si>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</si>
  <si>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</si>
  <si>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</si>
  <si>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</si>
  <si>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</si>
  <si>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</si>
  <si>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</si>
  <si>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</si>
  <si>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</si>
  <si>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</si>
  <si>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</si>
  <si>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</si>
  <si>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</si>
  <si>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</si>
  <si>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</si>
  <si>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</si>
  <si>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</si>
  <si>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</si>
  <si>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</si>
  <si>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</si>
  <si>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</si>
  <si>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</si>
  <si>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</si>
  <si>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</si>
  <si>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</si>
  <si>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</si>
  <si>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</si>
  <si>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</si>
  <si>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</si>
  <si>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</si>
  <si>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</si>
  <si>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</si>
  <si>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</si>
  <si>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</si>
  <si>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</si>
  <si>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</si>
  <si>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</si>
  <si>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</si>
  <si>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</si>
  <si>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</si>
  <si>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</si>
  <si>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</si>
  <si>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</si>
  <si>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</si>
  <si>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</si>
  <si>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</si>
  <si>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</si>
  <si>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</si>
  <si>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</si>
  <si>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</si>
  <si>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</si>
  <si>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</si>
  <si>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</si>
  <si>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</si>
  <si>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</si>
  <si>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</si>
  <si>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</si>
  <si>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</si>
  <si>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</si>
  <si>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</si>
  <si>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</si>
  <si>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</si>
  <si>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</si>
  <si>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</si>
  <si>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</si>
  <si>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</si>
  <si>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</si>
  <si>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</si>
  <si>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</si>
  <si>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</si>
  <si>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</si>
  <si>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</si>
  <si>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</si>
  <si>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</si>
  <si>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</si>
  <si>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</si>
  <si>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</si>
  <si>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</si>
  <si>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</si>
  <si>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</si>
  <si>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</si>
  <si>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</si>
  <si>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</si>
  <si>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</si>
  <si>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</si>
  <si>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</si>
  <si>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</si>
  <si>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</si>
  <si>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</si>
  <si>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</si>
  <si>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</si>
  <si>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</si>
  <si>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</si>
  <si>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</si>
  <si>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</si>
  <si>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</si>
  <si>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</si>
  <si>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</si>
  <si>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</si>
  <si>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</si>
  <si>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</si>
  <si>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</si>
  <si>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</si>
  <si>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</si>
  <si>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</si>
  <si>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</si>
  <si>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</si>
  <si>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</si>
  <si>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</si>
  <si>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</si>
  <si>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</si>
  <si>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</si>
  <si>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</si>
  <si>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</si>
  <si>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</si>
  <si>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</si>
  <si>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</si>
  <si>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</si>
  <si>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</si>
  <si>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</si>
  <si>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</si>
  <si>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</si>
  <si>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</si>
  <si>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</si>
  <si>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</si>
  <si>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</si>
  <si>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</si>
  <si>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</si>
  <si>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</si>
  <si>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</si>
  <si>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</si>
  <si>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</si>
  <si>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</si>
  <si>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</si>
  <si>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</si>
  <si>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</si>
  <si>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</si>
  <si>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</si>
  <si>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</si>
  <si>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</si>
  <si>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</si>
  <si>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</si>
  <si>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</si>
  <si>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</si>
  <si>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</si>
  <si>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</si>
  <si>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</si>
  <si>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</si>
  <si>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</si>
  <si>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</si>
  <si>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</si>
  <si>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</si>
  <si>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</si>
  <si>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</si>
  <si>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</si>
  <si>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</si>
  <si>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</si>
  <si>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</si>
  <si>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</si>
  <si>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</si>
  <si>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</si>
  <si>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</si>
  <si>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</si>
  <si>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</si>
  <si>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</si>
  <si>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</si>
  <si>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</si>
  <si>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</si>
  <si>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</si>
  <si>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</si>
  <si>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</si>
  <si>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</si>
  <si>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</si>
  <si>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</si>
  <si>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</si>
  <si>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</si>
  <si>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</si>
  <si>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</si>
  <si>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</si>
  <si>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</si>
  <si>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</si>
  <si>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</si>
  <si>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</si>
  <si>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</si>
  <si>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</si>
  <si>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</si>
  <si>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</si>
  <si>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</si>
  <si>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</si>
  <si>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</si>
  <si>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</si>
  <si>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</si>
  <si>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</si>
  <si>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</si>
  <si>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</si>
  <si>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</si>
  <si>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</si>
  <si>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</si>
  <si>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</si>
  <si>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</si>
  <si>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</si>
  <si>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</si>
  <si>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</si>
  <si>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</si>
  <si>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</si>
  <si>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</si>
  <si>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</si>
  <si>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</si>
  <si>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</si>
  <si>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</si>
  <si>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</si>
  <si>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</si>
  <si>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</si>
  <si>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</si>
  <si>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</si>
  <si>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</si>
  <si>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</si>
  <si>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</si>
  <si>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</si>
  <si>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</si>
  <si>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</si>
  <si>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</si>
  <si>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</si>
  <si>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</si>
  <si>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</si>
  <si>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</si>
  <si>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</si>
  <si>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</si>
  <si>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</si>
  <si>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</si>
  <si>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</si>
  <si>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</si>
  <si>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</si>
  <si>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</si>
  <si>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</si>
  <si>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</si>
  <si>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</si>
  <si>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</si>
  <si>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</si>
  <si>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</si>
  <si>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</si>
  <si>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</si>
  <si>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</si>
  <si>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</si>
  <si>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</si>
  <si>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</si>
  <si>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</si>
  <si>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</si>
  <si>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</si>
  <si>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</si>
  <si>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</si>
  <si>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</si>
  <si>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</si>
  <si>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</si>
  <si>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</si>
  <si>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</si>
  <si>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</si>
  <si>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</si>
  <si>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</si>
  <si>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</si>
  <si>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</si>
  <si>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</si>
  <si>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</si>
  <si>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</si>
  <si>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</si>
  <si>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</si>
  <si>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</si>
  <si>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</si>
  <si>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</si>
  <si>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</si>
  <si>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</si>
  <si>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</si>
  <si>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</si>
  <si>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</si>
  <si>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</si>
  <si>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</si>
  <si>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</si>
  <si>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</si>
  <si>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</si>
  <si>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</si>
  <si>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</si>
  <si>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</si>
  <si>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</si>
  <si>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</si>
  <si>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</si>
  <si>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</si>
  <si>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</si>
  <si>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</si>
  <si>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</si>
  <si>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</si>
  <si>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</si>
  <si>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</si>
  <si>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</si>
  <si>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</si>
  <si>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</si>
  <si>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</si>
  <si>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</si>
  <si>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</si>
  <si>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</si>
  <si>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</si>
  <si>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</si>
  <si>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</si>
  <si>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</si>
  <si>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</si>
  <si>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</si>
  <si>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</si>
  <si>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</si>
  <si>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</si>
  <si>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</si>
  <si>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</si>
  <si>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</si>
  <si>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</si>
  <si>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</si>
  <si>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</si>
  <si>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</si>
  <si>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</si>
  <si>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</si>
  <si>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</si>
  <si>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</si>
  <si>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</si>
  <si>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</si>
  <si>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</si>
  <si>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</si>
  <si>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</si>
  <si>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</si>
  <si>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</si>
  <si>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</si>
  <si>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</si>
  <si>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</si>
  <si>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</si>
  <si>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</si>
  <si>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</si>
  <si>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</si>
  <si>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</si>
  <si>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</si>
  <si>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</si>
  <si>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</si>
  <si>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</si>
  <si>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</si>
  <si>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</si>
  <si>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</si>
  <si>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</si>
  <si>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</si>
  <si>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</si>
  <si>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</si>
  <si>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</si>
  <si>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</si>
  <si>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</si>
  <si>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</si>
  <si>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</si>
  <si>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</si>
  <si>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</si>
  <si>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</si>
  <si>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</si>
  <si>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</si>
  <si>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</si>
  <si>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</si>
  <si>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</si>
  <si>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</si>
  <si>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</si>
  <si>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</si>
  <si>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</si>
  <si>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</si>
  <si>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</si>
  <si>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</si>
  <si>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</si>
  <si>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</si>
  <si>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</si>
  <si>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</si>
  <si>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</si>
  <si>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</si>
  <si>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</si>
  <si>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</si>
  <si>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</si>
  <si>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</si>
  <si>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</si>
  <si>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</si>
  <si>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</si>
  <si>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</si>
  <si>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</si>
  <si>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</si>
  <si>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</si>
  <si>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</si>
  <si>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</si>
  <si>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</si>
  <si>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</si>
  <si>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</si>
  <si>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</si>
  <si>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</si>
  <si>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</si>
  <si>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</si>
  <si>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</si>
  <si>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</si>
  <si>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</si>
  <si>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</si>
  <si>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</si>
  <si>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</si>
  <si>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</si>
  <si>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</si>
  <si>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</si>
  <si>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</si>
  <si>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</si>
  <si>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</si>
  <si>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</si>
  <si>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</si>
  <si>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</si>
  <si>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</si>
  <si>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</si>
  <si>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</si>
  <si>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</si>
  <si>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</si>
  <si>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</si>
  <si>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</si>
  <si>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</si>
  <si>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</si>
  <si>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</si>
  <si>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</si>
  <si>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</si>
  <si>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</si>
  <si>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</si>
  <si>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</si>
  <si>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</si>
  <si>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</si>
  <si>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</si>
  <si>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</si>
  <si>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</si>
  <si>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</si>
  <si>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</si>
  <si>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</si>
  <si>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</si>
  <si>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</si>
  <si>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</si>
  <si>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</si>
  <si>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</si>
  <si>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</si>
  <si>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</si>
  <si>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</si>
  <si>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</si>
  <si>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</si>
  <si>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</si>
  <si>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</si>
  <si>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</si>
  <si>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</si>
  <si>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</si>
  <si>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</si>
  <si>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</si>
  <si>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</si>
  <si>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</si>
  <si>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</si>
  <si>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</si>
  <si>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</si>
  <si>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</si>
  <si>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</si>
  <si>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</si>
  <si>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</si>
  <si>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</si>
  <si>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</si>
  <si>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</si>
  <si>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</si>
  <si>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</si>
  <si>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</si>
  <si>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</si>
  <si>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</si>
  <si>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</si>
  <si>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</si>
  <si>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</si>
  <si>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</si>
  <si>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</si>
  <si>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</si>
  <si>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</si>
  <si>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</si>
  <si>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</si>
  <si>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</si>
  <si>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</si>
  <si>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</si>
  <si>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</si>
  <si>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</si>
  <si>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</si>
  <si>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</si>
  <si>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</si>
  <si>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</si>
  <si>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</si>
  <si>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</si>
  <si>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</si>
  <si>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</si>
  <si>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</si>
  <si>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</si>
  <si>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</si>
  <si>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</si>
  <si>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</si>
  <si>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</si>
  <si>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</si>
  <si>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</si>
  <si>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</si>
  <si>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</si>
  <si>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</si>
  <si>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</si>
  <si>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</si>
  <si>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</si>
  <si>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</si>
  <si>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</si>
  <si>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</si>
  <si>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</si>
  <si>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</si>
  <si>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</si>
  <si>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</si>
  <si>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</si>
  <si>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</si>
  <si>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</si>
  <si>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</si>
  <si>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</si>
  <si>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</si>
  <si>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</si>
  <si>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</si>
  <si>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</si>
  <si>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</si>
  <si>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</si>
  <si>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</si>
  <si>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</si>
  <si>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</si>
  <si>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</si>
  <si>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</si>
  <si>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</si>
  <si>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</si>
  <si>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</si>
  <si>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</si>
  <si>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</si>
  <si>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</si>
  <si>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</si>
  <si>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</si>
  <si>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</si>
  <si>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</si>
  <si>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</si>
  <si>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</si>
  <si>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</si>
  <si>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</si>
  <si>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</si>
  <si>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</si>
  <si>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</si>
  <si>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</si>
  <si>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</si>
  <si>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</si>
  <si>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</si>
  <si>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</si>
  <si>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</si>
  <si>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</si>
  <si>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</si>
  <si>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</si>
  <si>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</si>
  <si>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</si>
  <si>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</si>
  <si>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</si>
  <si>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</si>
  <si>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</si>
  <si>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</si>
  <si>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</si>
  <si>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</si>
  <si>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</si>
  <si>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</si>
  <si>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</si>
  <si>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</si>
  <si>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</si>
  <si>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</si>
  <si>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</si>
  <si>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</si>
  <si>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</si>
  <si>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</si>
  <si>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</si>
  <si>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</si>
  <si>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</si>
  <si>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</si>
  <si>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</si>
  <si>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</si>
  <si>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</si>
  <si>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</si>
  <si>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</si>
  <si>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</si>
  <si>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</si>
  <si>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</si>
  <si>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</si>
  <si>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</si>
  <si>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</si>
  <si>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</si>
  <si>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</si>
  <si>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</si>
  <si>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</si>
  <si>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</si>
  <si>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</si>
  <si>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</si>
  <si>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</si>
  <si>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</si>
  <si>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</si>
  <si>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</si>
  <si>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</si>
  <si>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</si>
  <si>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</si>
  <si>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</si>
  <si>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</si>
  <si>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</si>
  <si>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</si>
  <si>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</si>
  <si>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</si>
  <si>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</si>
  <si>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</si>
  <si>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</si>
  <si>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</si>
  <si>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</si>
  <si>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</si>
  <si>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</si>
  <si>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</si>
  <si>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</si>
  <si>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</si>
  <si>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</si>
  <si>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</si>
  <si>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</si>
  <si>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</si>
  <si>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</si>
  <si>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</si>
  <si>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</si>
  <si>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</si>
  <si>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</si>
  <si>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</si>
  <si>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</si>
  <si>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</si>
  <si>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</si>
  <si>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</si>
  <si>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</si>
  <si>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</si>
  <si>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</si>
  <si>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</si>
  <si>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</si>
  <si>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</si>
  <si>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</si>
  <si>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</si>
  <si>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</si>
  <si>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</si>
  <si>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</si>
  <si>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</si>
  <si>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</si>
  <si>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</si>
  <si>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</si>
  <si>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</si>
  <si>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</si>
  <si>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</si>
  <si>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</si>
  <si>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</si>
  <si>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</si>
  <si>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</si>
  <si>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</si>
  <si>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</si>
  <si>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</si>
  <si>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</si>
  <si>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</si>
  <si>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</si>
  <si>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</si>
  <si>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</si>
  <si>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</si>
  <si>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</si>
  <si>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</si>
  <si>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</si>
  <si>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</si>
  <si>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</si>
  <si>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</si>
  <si>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</si>
  <si>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</si>
  <si>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</si>
  <si>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</si>
  <si>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</si>
  <si>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</si>
  <si>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</si>
  <si>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</si>
  <si>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</si>
  <si>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</si>
  <si>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</si>
  <si>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</si>
  <si>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</si>
  <si>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</si>
  <si>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</si>
  <si>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</si>
  <si>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</si>
  <si>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</si>
  <si>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</si>
  <si>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</si>
  <si>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</si>
  <si>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</si>
  <si>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</si>
  <si>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</si>
  <si>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</si>
  <si>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</si>
  <si>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</si>
  <si>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</si>
  <si>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</si>
  <si>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</si>
  <si>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</si>
  <si>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</si>
  <si>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</si>
  <si>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</si>
  <si>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</si>
  <si>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</si>
  <si>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</si>
  <si>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</si>
  <si>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</si>
  <si>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</si>
  <si>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</si>
  <si>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</si>
  <si>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</si>
  <si>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</si>
  <si>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</si>
  <si>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</si>
  <si>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</si>
  <si>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</si>
  <si>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</si>
  <si>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</si>
  <si>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</si>
  <si>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</si>
  <si>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</si>
  <si>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</si>
  <si>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</si>
  <si>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</si>
  <si>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</si>
  <si>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</si>
  <si>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</si>
  <si>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</si>
  <si>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</si>
  <si>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</si>
  <si>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</si>
  <si>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</si>
  <si>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</si>
  <si>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</si>
  <si>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</si>
  <si>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</si>
  <si>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</si>
  <si>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</si>
  <si>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</si>
  <si>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</si>
  <si>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</si>
  <si>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</si>
  <si>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</si>
  <si>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</si>
  <si>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</si>
  <si>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</si>
  <si>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</si>
  <si>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</si>
  <si>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</si>
  <si>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</si>
  <si>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</si>
  <si>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</si>
  <si>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</si>
  <si>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</si>
  <si>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</si>
  <si>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</si>
  <si>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</si>
  <si>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</si>
  <si>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</si>
  <si>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</si>
  <si>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</si>
  <si>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</si>
  <si>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</si>
  <si>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</si>
  <si>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</si>
  <si>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</si>
  <si>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</si>
  <si>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</si>
  <si>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</si>
  <si>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</si>
  <si>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</si>
  <si>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</si>
  <si>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</si>
  <si>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</si>
  <si>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</si>
  <si>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</si>
  <si>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</si>
  <si>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</si>
  <si>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</si>
  <si>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</si>
  <si>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</si>
  <si>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</si>
  <si>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</si>
  <si>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</si>
  <si>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</si>
  <si>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</si>
  <si>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</si>
  <si>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</si>
  <si>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</si>
  <si>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</si>
  <si>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</si>
  <si>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</si>
  <si>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</si>
  <si>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</si>
  <si>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</si>
  <si>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</si>
  <si>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</si>
  <si>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</si>
  <si>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</si>
  <si>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</si>
  <si>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</si>
  <si>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</si>
  <si>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</si>
  <si>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</si>
  <si>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</si>
  <si>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</si>
  <si>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</si>
  <si>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</si>
  <si>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</si>
  <si>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</si>
  <si>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</si>
  <si>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</si>
  <si>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</si>
  <si>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</si>
  <si>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</si>
  <si>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</si>
  <si>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</si>
  <si>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</si>
  <si>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</si>
  <si>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</si>
  <si>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</si>
  <si>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</si>
  <si>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</si>
  <si>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</si>
  <si>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</si>
  <si>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</si>
  <si>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</si>
  <si>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</si>
  <si>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</si>
  <si>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</si>
  <si>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</si>
  <si>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</si>
  <si>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</si>
  <si>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</si>
  <si>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</si>
  <si>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</si>
  <si>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</si>
  <si>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</si>
  <si>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</si>
  <si>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</si>
  <si>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</si>
  <si>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</si>
  <si>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</si>
  <si>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</si>
  <si>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</si>
  <si>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</si>
  <si>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</si>
  <si>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</si>
  <si>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</si>
  <si>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</si>
  <si>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</si>
  <si>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</si>
  <si>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</si>
  <si>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</si>
  <si>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</si>
  <si>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</si>
  <si>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</si>
  <si>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</si>
  <si>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</si>
  <si>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</si>
  <si>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</si>
  <si>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</si>
  <si>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</si>
  <si>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</si>
  <si>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</si>
  <si>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</si>
  <si>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</si>
  <si>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</si>
  <si>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</si>
  <si>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</si>
  <si>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</si>
  <si>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</si>
  <si>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</si>
  <si>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</si>
  <si>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</si>
  <si>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</si>
  <si>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</si>
  <si>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</si>
  <si>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</si>
  <si>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</si>
  <si>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</si>
  <si>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</si>
  <si>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</si>
  <si>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</si>
  <si>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</si>
  <si>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</si>
  <si>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</si>
  <si>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</si>
  <si>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</si>
  <si>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</si>
  <si>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</si>
  <si>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</si>
  <si>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</si>
  <si>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</si>
  <si>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</si>
  <si>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</si>
  <si>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</si>
  <si>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</si>
  <si>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</si>
  <si>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</si>
  <si>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</si>
  <si>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</si>
  <si>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</si>
  <si>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</si>
  <si>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</si>
  <si>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</si>
  <si>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</si>
  <si>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</si>
  <si>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</si>
  <si>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</si>
  <si>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</si>
  <si>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</si>
  <si>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</si>
  <si>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</si>
  <si>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</si>
  <si>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</si>
  <si>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</si>
  <si>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</si>
  <si>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</si>
  <si>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</si>
  <si>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</si>
  <si>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</si>
  <si>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</si>
  <si>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</si>
  <si>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</si>
  <si>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</si>
  <si>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</si>
  <si>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</si>
  <si>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</si>
  <si>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</si>
  <si>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</si>
  <si>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</si>
  <si>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</si>
  <si>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</si>
  <si>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</si>
  <si>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</si>
  <si>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</si>
  <si>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</si>
  <si>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</si>
  <si>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</si>
  <si>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</si>
  <si>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</si>
  <si>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</si>
  <si>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</si>
  <si>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</si>
  <si>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</si>
  <si>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</si>
  <si>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</si>
  <si>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</si>
  <si>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</si>
  <si>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</si>
  <si>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</si>
  <si>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</si>
  <si>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</si>
  <si>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</si>
  <si>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</si>
  <si>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</si>
  <si>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</si>
  <si>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</si>
  <si>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</si>
  <si>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</si>
  <si>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</si>
  <si>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</si>
  <si>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</si>
  <si>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</si>
  <si>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</si>
  <si>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</si>
  <si>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</si>
  <si>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</si>
  <si>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</si>
  <si>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</si>
  <si>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</si>
  <si>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</si>
  <si>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</si>
  <si>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</si>
  <si>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</si>
  <si>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</si>
  <si>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</si>
  <si>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</si>
  <si>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</si>
  <si>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</si>
  <si>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</si>
  <si>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</si>
  <si>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</si>
  <si>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</si>
  <si>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</si>
  <si>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</si>
  <si>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</si>
  <si>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</si>
  <si>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</si>
  <si>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</si>
  <si>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</si>
  <si>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</si>
  <si>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</si>
  <si>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</si>
  <si>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</si>
  <si>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</si>
  <si>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</si>
  <si>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</si>
  <si>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</si>
  <si>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</si>
  <si>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</si>
  <si>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</si>
  <si>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</si>
  <si>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</si>
  <si>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</si>
  <si>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</si>
  <si>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</si>
  <si>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</si>
  <si>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</si>
  <si>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</si>
  <si>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</si>
  <si>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</si>
  <si>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</si>
  <si>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</si>
  <si>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</si>
  <si>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</si>
  <si>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</si>
  <si>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</si>
  <si>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</si>
  <si>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</si>
  <si>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</si>
  <si>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</si>
  <si>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</si>
  <si>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</si>
  <si>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</si>
  <si>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</si>
  <si>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</si>
  <si>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</si>
  <si>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</si>
  <si>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</si>
  <si>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</si>
  <si>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</si>
  <si>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</si>
  <si>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</si>
  <si>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</si>
  <si>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</si>
  <si>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</si>
  <si>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</si>
  <si>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</si>
  <si>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</si>
  <si>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</si>
  <si>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</si>
  <si>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</si>
  <si>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</si>
  <si>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</si>
  <si>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</si>
  <si>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</si>
  <si>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</si>
  <si>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</si>
  <si>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</si>
  <si>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</si>
  <si>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</si>
  <si>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</si>
  <si>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</si>
  <si>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</si>
  <si>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</si>
  <si>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</si>
  <si>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</si>
  <si>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</si>
  <si>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</si>
  <si>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</si>
  <si>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</si>
  <si>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</si>
  <si>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</si>
  <si>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</si>
  <si>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</si>
  <si>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</si>
  <si>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</si>
  <si>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</si>
  <si>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</si>
  <si>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</si>
  <si>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</si>
  <si>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</si>
  <si>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</si>
  <si>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</si>
  <si>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</si>
  <si>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</si>
  <si>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</si>
  <si>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</si>
  <si>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</si>
  <si>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</si>
  <si>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</si>
  <si>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</si>
  <si>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</si>
  <si>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</si>
  <si>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</si>
  <si>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</si>
  <si>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</si>
  <si>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</si>
  <si>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</si>
  <si>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</si>
  <si>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</si>
  <si>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</si>
  <si>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</si>
  <si>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</si>
  <si>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</si>
  <si>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</si>
  <si>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</si>
  <si>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</si>
  <si>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</si>
  <si>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</si>
  <si>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</si>
  <si>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</si>
  <si>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</si>
  <si>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</si>
  <si>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</si>
  <si>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</si>
  <si>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</si>
  <si>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</si>
  <si>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</si>
  <si>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</si>
  <si>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</si>
  <si>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</si>
  <si>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</si>
  <si>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</si>
  <si>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</si>
  <si>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</si>
  <si>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</si>
  <si>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</si>
  <si>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</si>
  <si>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</si>
  <si>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</si>
  <si>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</si>
  <si>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</si>
  <si>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</si>
  <si>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</si>
  <si>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</si>
  <si>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</si>
  <si>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</si>
  <si>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</si>
  <si>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</si>
  <si>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</si>
  <si>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</si>
  <si>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</si>
  <si>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</si>
  <si>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</si>
  <si>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</si>
  <si>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</si>
  <si>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</si>
  <si>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</si>
  <si>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</si>
  <si>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</si>
  <si>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</si>
  <si>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</si>
  <si>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</si>
  <si>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</si>
  <si>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</si>
  <si>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</si>
  <si>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</si>
  <si>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</si>
  <si>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</si>
  <si>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</si>
  <si>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</si>
  <si>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</si>
  <si>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</si>
  <si>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</si>
  <si>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</si>
  <si>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</si>
  <si>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</si>
  <si>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</si>
  <si>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</si>
  <si>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</si>
  <si>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</si>
  <si>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</si>
  <si>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</si>
  <si>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</si>
  <si>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</si>
  <si>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</si>
  <si>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</si>
  <si>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</si>
  <si>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</si>
  <si>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</si>
  <si>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</si>
  <si>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</si>
  <si>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</si>
  <si>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</si>
  <si>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</si>
  <si>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</si>
  <si>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</si>
  <si>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</si>
  <si>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</si>
  <si>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</si>
  <si>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</si>
  <si>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</si>
  <si>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</si>
  <si>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</si>
  <si>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</si>
  <si>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</si>
  <si>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</si>
  <si>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</si>
  <si>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</si>
  <si>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</si>
  <si>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</si>
  <si>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</si>
  <si>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</si>
  <si>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</si>
  <si>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</si>
  <si>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</si>
  <si>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</si>
  <si>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</si>
  <si>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</si>
  <si>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</si>
  <si>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</si>
  <si>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</si>
  <si>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</si>
  <si>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</si>
  <si>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</si>
  <si>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</si>
  <si>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</si>
  <si>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</si>
  <si>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</si>
  <si>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</si>
  <si>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</si>
  <si>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</si>
  <si>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</si>
  <si>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</si>
  <si>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</si>
  <si>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</si>
  <si>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</si>
  <si>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</si>
  <si>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</si>
  <si>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</si>
  <si>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</si>
  <si>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</si>
  <si>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</si>
  <si>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</si>
  <si>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</si>
  <si>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</si>
  <si>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</si>
  <si>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</si>
  <si>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</si>
  <si>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</si>
  <si>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</si>
  <si>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</si>
  <si>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</si>
  <si>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</si>
  <si>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</si>
  <si>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</si>
  <si>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</si>
  <si>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</si>
  <si>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</si>
  <si>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</si>
  <si>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</si>
  <si>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</si>
  <si>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</si>
  <si>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</si>
  <si>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</si>
  <si>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</si>
  <si>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</si>
  <si>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</si>
  <si>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</si>
  <si>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</si>
  <si>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</si>
  <si>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</si>
  <si>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</si>
  <si>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</si>
  <si>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</si>
  <si>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</si>
  <si>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</si>
  <si>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</si>
  <si>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</si>
  <si>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</si>
  <si>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</si>
  <si>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</si>
  <si>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</si>
  <si>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</si>
  <si>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</si>
  <si>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</si>
  <si>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</si>
  <si>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</si>
  <si>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</si>
  <si>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</si>
  <si>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</si>
  <si>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</si>
  <si>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</si>
  <si>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</si>
  <si>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</si>
  <si>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</si>
  <si>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</si>
  <si>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</si>
  <si>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</si>
  <si>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</si>
  <si>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</si>
  <si>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</si>
  <si>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</si>
  <si>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</si>
  <si>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</si>
  <si>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</si>
  <si>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</si>
  <si>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</si>
  <si>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</si>
  <si>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</si>
  <si>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</si>
  <si>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</si>
  <si>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</si>
  <si>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</si>
  <si>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</si>
  <si>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</si>
  <si>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</si>
  <si>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</si>
  <si>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</si>
  <si>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</si>
  <si>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</si>
  <si>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</si>
  <si>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</si>
  <si>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</si>
  <si>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</si>
  <si>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</si>
  <si>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</si>
  <si>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</si>
  <si>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</si>
  <si>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</si>
  <si>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</si>
  <si>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</si>
  <si>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</si>
  <si>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</si>
  <si>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</si>
  <si>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</si>
  <si>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</si>
  <si>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</si>
  <si>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</si>
  <si>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</si>
  <si>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</si>
  <si>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</si>
  <si>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</si>
  <si>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</si>
  <si>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</si>
  <si>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</si>
  <si>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</si>
  <si>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</si>
  <si>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</si>
  <si>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</si>
  <si>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</si>
  <si>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</si>
  <si>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</si>
  <si>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</si>
  <si>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</si>
  <si>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</si>
  <si>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</si>
  <si>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</si>
  <si>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</si>
  <si>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</si>
  <si>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</si>
  <si>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</si>
  <si>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</si>
  <si>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</si>
  <si>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</si>
  <si>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</si>
  <si>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</si>
  <si>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</si>
  <si>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</si>
  <si>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</si>
  <si>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</si>
  <si>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</si>
  <si>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</si>
  <si>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</si>
  <si>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</si>
  <si>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</si>
  <si>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</si>
  <si>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</si>
  <si>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</si>
  <si>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</si>
  <si>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</si>
  <si>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</si>
  <si>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</si>
  <si>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</si>
  <si>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</si>
  <si>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</si>
  <si>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</si>
  <si>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</si>
  <si>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</si>
  <si>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</si>
  <si>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</si>
  <si>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</si>
  <si>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</si>
  <si>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</si>
  <si>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</si>
  <si>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</si>
  <si>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</si>
  <si>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</si>
  <si>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</si>
  <si>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</si>
  <si>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</si>
  <si>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</si>
  <si>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</si>
  <si>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</si>
  <si>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</si>
  <si>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</si>
  <si>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</si>
  <si>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</si>
  <si>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</si>
  <si>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</si>
  <si>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</si>
  <si>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</si>
  <si>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</si>
  <si>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</si>
  <si>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</si>
  <si>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</si>
  <si>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</si>
  <si>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</si>
  <si>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</si>
  <si>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</si>
  <si>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</si>
  <si>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</si>
  <si>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</si>
  <si>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</si>
  <si>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</si>
  <si>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</si>
  <si>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</si>
  <si>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</si>
  <si>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</si>
  <si>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</si>
  <si>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</si>
  <si>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</si>
  <si>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</si>
  <si>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</si>
  <si>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</si>
  <si>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</si>
  <si>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</si>
  <si>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</si>
  <si>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</si>
  <si>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</si>
  <si>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</si>
  <si>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</si>
  <si>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</si>
  <si>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</si>
  <si>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</si>
  <si>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</si>
  <si>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</si>
  <si>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</si>
  <si>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</si>
  <si>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</si>
  <si>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</si>
  <si>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</si>
  <si>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</si>
  <si>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</si>
  <si>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</si>
  <si>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</si>
  <si>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</si>
  <si>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</si>
  <si>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</si>
  <si>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</si>
  <si>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</si>
  <si>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</si>
  <si>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</si>
  <si>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</si>
  <si>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</si>
  <si>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</si>
  <si>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</si>
  <si>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</si>
  <si>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</si>
  <si>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</si>
  <si>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</si>
  <si>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</si>
  <si>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</si>
  <si>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</si>
  <si>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</si>
  <si>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</si>
  <si>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</si>
  <si>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</si>
  <si>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</si>
  <si>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</si>
  <si>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</si>
  <si>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</si>
  <si>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</si>
  <si>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</si>
  <si>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</si>
  <si>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</si>
  <si>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</si>
  <si>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</si>
  <si>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</si>
  <si>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</si>
  <si>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</si>
  <si>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</si>
  <si>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</si>
  <si>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</si>
  <si>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</si>
  <si>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</si>
  <si>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</si>
  <si>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</si>
  <si>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</si>
  <si>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</si>
  <si>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</si>
  <si>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</si>
  <si>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</si>
  <si>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</si>
  <si>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</si>
  <si>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</si>
  <si>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</si>
  <si>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</si>
  <si>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</si>
  <si>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</si>
  <si>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</si>
  <si>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</si>
  <si>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</si>
  <si>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</si>
  <si>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</si>
  <si>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</si>
  <si>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</si>
  <si>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</si>
  <si>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</si>
  <si>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</si>
  <si>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</si>
  <si>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</si>
  <si>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</si>
  <si>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</si>
  <si>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</si>
  <si>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</si>
  <si>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</si>
  <si>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</si>
  <si>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</si>
  <si>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</si>
  <si>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</si>
  <si>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</si>
  <si>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</si>
  <si>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</si>
  <si>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</si>
  <si>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</si>
  <si>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</si>
  <si>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</si>
  <si>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</si>
  <si>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</si>
  <si>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</si>
  <si>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</si>
  <si>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</si>
  <si>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</si>
  <si>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</si>
  <si>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</si>
  <si>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</si>
  <si>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</si>
  <si>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</si>
  <si>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</si>
  <si>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</si>
  <si>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</si>
  <si>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</si>
  <si>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</si>
  <si>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</si>
  <si>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</si>
  <si>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</si>
  <si>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</si>
  <si>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</si>
  <si>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</si>
  <si>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</si>
  <si>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</si>
  <si>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</si>
  <si>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</si>
  <si>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</si>
  <si>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</si>
  <si>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</si>
  <si>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</si>
  <si>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</si>
  <si>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</si>
  <si>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</si>
  <si>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</si>
  <si>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</si>
  <si>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</si>
  <si>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</si>
  <si>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</si>
  <si>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</si>
  <si>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</si>
  <si>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</si>
  <si>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</si>
  <si>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</si>
  <si>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</si>
  <si>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</si>
  <si>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</si>
  <si>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</si>
  <si>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</si>
  <si>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</si>
  <si>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</si>
  <si>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</si>
  <si>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</si>
  <si>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</si>
  <si>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</si>
  <si>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</si>
  <si>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</si>
  <si>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</si>
  <si>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</si>
  <si>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</si>
  <si>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</si>
  <si>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</si>
  <si>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</si>
  <si>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</si>
  <si>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</si>
  <si>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</si>
  <si>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</si>
  <si>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</si>
  <si>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</si>
  <si>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</si>
  <si>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</si>
  <si>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</si>
  <si>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</si>
  <si>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</si>
  <si>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</si>
  <si>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</si>
  <si>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</si>
  <si>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</si>
  <si>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</si>
  <si>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</si>
  <si>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</si>
  <si>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</si>
  <si>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</si>
  <si>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</si>
  <si>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</si>
  <si>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</si>
  <si>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</si>
  <si>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</si>
  <si>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</si>
  <si>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</si>
  <si>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</si>
  <si>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</si>
  <si>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</si>
  <si>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</si>
  <si>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</si>
  <si>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</si>
  <si>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</si>
  <si>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</si>
  <si>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</si>
  <si>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</si>
  <si>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</si>
  <si>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</si>
  <si>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</si>
  <si>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</si>
  <si>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</si>
  <si>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</si>
  <si>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</si>
  <si>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</si>
  <si>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</si>
  <si>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</si>
  <si>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</si>
  <si>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</si>
  <si>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</si>
  <si>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</si>
  <si>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</si>
  <si>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</si>
  <si>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</si>
  <si>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</si>
  <si>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</si>
  <si>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</si>
  <si>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</si>
  <si>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</si>
  <si>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</si>
  <si>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</si>
  <si>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</si>
  <si>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</si>
  <si>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</si>
  <si>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</si>
  <si>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</si>
  <si>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</si>
  <si>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</si>
  <si>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</si>
  <si>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</si>
  <si>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</si>
  <si>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</si>
  <si>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</si>
  <si>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</si>
  <si>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</si>
  <si>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</si>
  <si>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</si>
  <si>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</si>
  <si>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</si>
  <si>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</si>
  <si>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</si>
  <si>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</si>
  <si>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</si>
  <si>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</si>
  <si>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</si>
  <si>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</si>
  <si>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</si>
  <si>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</si>
  <si>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</si>
  <si>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</si>
  <si>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</si>
  <si>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</si>
  <si>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</si>
  <si>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</si>
  <si>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</si>
  <si>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</si>
  <si>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</si>
  <si>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</si>
  <si>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</si>
  <si>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</si>
  <si>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</si>
  <si>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</si>
  <si>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</si>
  <si>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</si>
  <si>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</si>
  <si>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</si>
  <si>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</si>
  <si>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</si>
  <si>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</si>
  <si>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</si>
  <si>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</si>
  <si>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</si>
  <si>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</si>
  <si>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</si>
  <si>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</si>
  <si>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</si>
  <si>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</si>
  <si>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</si>
  <si>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</si>
  <si>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</si>
  <si>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</si>
  <si>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</si>
  <si>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</si>
  <si>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</si>
  <si>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</si>
  <si>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</si>
  <si>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</si>
  <si>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</si>
  <si>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</si>
  <si>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</si>
  <si>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</si>
  <si>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</si>
  <si>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</si>
  <si>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</si>
  <si>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</si>
  <si>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</si>
  <si>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</si>
  <si>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</si>
  <si>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</si>
  <si>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</si>
  <si>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</si>
  <si>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</si>
  <si>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</si>
  <si>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</si>
  <si>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</si>
  <si>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</si>
  <si>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</si>
  <si>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</si>
  <si>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</si>
  <si>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</si>
  <si>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</si>
  <si>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</si>
  <si>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</si>
  <si>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</si>
  <si>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</si>
  <si>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</si>
  <si>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</si>
  <si>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</si>
  <si>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</si>
  <si>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</si>
  <si>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</si>
  <si>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</si>
  <si>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</si>
  <si>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</si>
  <si>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</si>
  <si>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</si>
  <si>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</si>
  <si>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</si>
  <si>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</si>
  <si>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</si>
  <si>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</si>
  <si>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</si>
  <si>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</si>
  <si>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</si>
  <si>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</si>
  <si>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</si>
  <si>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</si>
  <si>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</si>
  <si>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</si>
  <si>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</si>
  <si>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</si>
  <si>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</si>
  <si>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</si>
  <si>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</si>
  <si>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</si>
  <si>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</si>
  <si>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</si>
  <si>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</si>
  <si>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</si>
  <si>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</si>
  <si>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</si>
  <si>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</si>
  <si>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</si>
  <si>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</si>
  <si>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</si>
  <si>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</si>
  <si>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</si>
  <si>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</si>
  <si>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</si>
  <si>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</si>
  <si>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</si>
  <si>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</si>
  <si>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</si>
  <si>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</si>
  <si>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</si>
  <si>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</si>
  <si>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</si>
  <si>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</si>
  <si>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</si>
  <si>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</si>
  <si>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</si>
  <si>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</si>
  <si>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</si>
  <si>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</si>
  <si>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</si>
  <si>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</si>
  <si>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</si>
  <si>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</si>
  <si>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</si>
  <si>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</si>
  <si>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</si>
  <si>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</si>
  <si>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</si>
  <si>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</si>
  <si>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</si>
  <si>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</si>
  <si>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</si>
  <si>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</si>
  <si>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</si>
  <si>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</si>
  <si>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</si>
  <si>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</si>
  <si>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</si>
  <si>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</si>
  <si>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</si>
  <si>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</si>
  <si>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</si>
  <si>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</si>
  <si>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</si>
  <si>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</si>
  <si>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</si>
  <si>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</si>
  <si>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</si>
  <si>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</si>
  <si>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</si>
  <si>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</si>
  <si>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</si>
  <si>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</si>
  <si>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</si>
  <si>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</si>
  <si>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</si>
  <si>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</si>
  <si>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</si>
  <si>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</si>
  <si>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</si>
  <si>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</si>
  <si>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</si>
  <si>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</si>
  <si>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</si>
  <si>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</si>
  <si>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</si>
  <si>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</si>
  <si>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</si>
  <si>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</si>
  <si>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</si>
  <si>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</si>
  <si>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</si>
  <si>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</si>
  <si>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</si>
  <si>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</si>
  <si>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</si>
  <si>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</si>
  <si>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</si>
  <si>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</si>
  <si>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</si>
  <si>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</si>
  <si>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</si>
  <si>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</si>
  <si>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</si>
  <si>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</si>
  <si>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</si>
  <si>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</si>
  <si>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</si>
  <si>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</si>
  <si>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</si>
  <si>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</si>
  <si>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</si>
  <si>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</si>
  <si>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</si>
  <si>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</si>
  <si>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</si>
  <si>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</si>
  <si>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</si>
  <si>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</si>
  <si>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</si>
  <si>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</si>
  <si>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</si>
  <si>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</si>
  <si>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</si>
  <si>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</si>
  <si>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</si>
  <si>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</si>
  <si>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</si>
  <si>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</si>
  <si>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</si>
  <si>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</si>
  <si>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</si>
  <si>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</si>
  <si>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</si>
  <si>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</si>
  <si>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</si>
  <si>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</si>
  <si>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</si>
  <si>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</si>
  <si>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</si>
  <si>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</si>
  <si>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</si>
  <si>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</si>
  <si>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</si>
  <si>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</si>
  <si>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</si>
  <si>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</si>
  <si>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</si>
  <si>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</si>
  <si>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</si>
  <si>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</si>
  <si>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</si>
  <si>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</si>
  <si>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</si>
  <si>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</si>
  <si>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</si>
  <si>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</si>
  <si>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</si>
  <si>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</si>
  <si>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</si>
  <si>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</si>
  <si>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</si>
  <si>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</si>
  <si>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</si>
  <si>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</si>
  <si>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</si>
  <si>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</si>
  <si>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</si>
  <si>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</si>
  <si>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</si>
  <si>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</si>
  <si>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</si>
  <si>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</si>
  <si>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</si>
  <si>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</si>
  <si>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</si>
  <si>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</si>
  <si>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</si>
  <si>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</si>
  <si>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</si>
  <si>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</si>
  <si>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</si>
  <si>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</si>
  <si>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</si>
  <si>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</si>
  <si>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</si>
  <si>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</si>
  <si>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</si>
  <si>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</si>
  <si>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</si>
  <si>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</si>
  <si>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</si>
  <si>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</si>
  <si>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</si>
  <si>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</si>
  <si>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</si>
  <si>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</si>
  <si>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</si>
  <si>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</si>
  <si>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</si>
  <si>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</si>
  <si>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</si>
  <si>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</si>
  <si>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</si>
  <si>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</si>
  <si>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</si>
  <si>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</si>
  <si>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</si>
  <si>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</si>
  <si>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</si>
  <si>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</si>
  <si>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</si>
  <si>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</si>
  <si>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</si>
  <si>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</si>
  <si>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</si>
  <si>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</si>
  <si>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</si>
  <si>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</si>
  <si>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</si>
  <si>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</si>
  <si>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</si>
  <si>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</si>
  <si>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</si>
  <si>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</si>
  <si>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</si>
  <si>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</si>
  <si>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</si>
  <si>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</si>
  <si>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</si>
  <si>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</si>
  <si>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</si>
  <si>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</si>
  <si>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</si>
  <si>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</si>
  <si>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</si>
  <si>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</si>
  <si>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</si>
  <si>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</si>
  <si>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</si>
  <si>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</si>
  <si>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</si>
  <si>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</si>
  <si>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</si>
  <si>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</si>
  <si>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</si>
  <si>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</si>
  <si>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</si>
  <si>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</si>
  <si>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</si>
  <si>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</si>
  <si>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</si>
  <si>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</si>
  <si>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</si>
  <si>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</si>
  <si>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</si>
  <si>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</si>
  <si>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</si>
  <si>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</si>
  <si>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</si>
  <si>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</si>
  <si>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</si>
  <si>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</si>
  <si>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</si>
  <si>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</si>
  <si>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</si>
  <si>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</si>
  <si>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</si>
  <si>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</si>
  <si>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</si>
  <si>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</si>
  <si>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</si>
  <si>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</si>
  <si>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</si>
  <si>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</si>
  <si>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</si>
  <si>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</si>
  <si>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</si>
  <si>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</si>
  <si>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</si>
  <si>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</si>
  <si>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</si>
  <si>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</si>
  <si>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</si>
  <si>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</si>
  <si>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</si>
  <si>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</si>
  <si>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</si>
  <si>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</si>
  <si>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</si>
  <si>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</si>
  <si>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</si>
  <si>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</si>
  <si>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</si>
  <si>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</si>
  <si>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</si>
  <si>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</si>
  <si>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</si>
  <si>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</si>
  <si>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</si>
  <si>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</si>
  <si>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</si>
  <si>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</si>
  <si>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</si>
  <si>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</si>
  <si>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</si>
  <si>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</si>
  <si>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</si>
  <si>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</si>
  <si>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</si>
  <si>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</si>
  <si>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</si>
  <si>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</si>
  <si>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</si>
  <si>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</si>
  <si>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</si>
  <si>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</si>
  <si>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</si>
  <si>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</si>
  <si>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</si>
  <si>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</si>
  <si>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</si>
  <si>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</si>
  <si>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</si>
  <si>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</si>
  <si>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</si>
  <si>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</si>
  <si>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</si>
  <si>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</si>
  <si>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</si>
  <si>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</si>
  <si>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</si>
  <si>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</si>
  <si>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</si>
  <si>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</si>
  <si>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</si>
  <si>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</si>
  <si>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</si>
  <si>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</si>
  <si>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</si>
  <si>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</si>
  <si>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</si>
  <si>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</si>
  <si>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</si>
  <si>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</si>
  <si>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</si>
  <si>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</si>
  <si>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</si>
  <si>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</si>
  <si>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</si>
  <si>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</si>
  <si>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</si>
  <si>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</si>
  <si>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</si>
  <si>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</si>
  <si>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</si>
  <si>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</si>
  <si>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</si>
  <si>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</si>
  <si>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</si>
  <si>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</si>
  <si>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</si>
  <si>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</si>
  <si>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</si>
  <si>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</si>
  <si>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</si>
  <si>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</si>
  <si>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</si>
  <si>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</si>
  <si>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</si>
  <si>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</si>
  <si>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</si>
  <si>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</si>
  <si>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</si>
  <si>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</si>
  <si>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</si>
  <si>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</si>
  <si>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</si>
  <si>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</si>
  <si>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</si>
  <si>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</si>
  <si>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</si>
  <si>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</si>
  <si>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</si>
  <si>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</si>
  <si>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</si>
  <si>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</si>
  <si>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</si>
  <si>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</si>
  <si>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</si>
  <si>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</si>
  <si>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</si>
  <si>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</si>
  <si>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</si>
  <si>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</si>
  <si>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</si>
  <si>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</si>
  <si>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</si>
  <si>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</si>
  <si>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</si>
  <si>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</si>
  <si>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</si>
  <si>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</si>
  <si>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</si>
  <si>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</si>
  <si>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</si>
  <si>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</si>
  <si>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</si>
  <si>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</si>
  <si>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</si>
  <si>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</si>
  <si>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</si>
  <si>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</si>
  <si>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</si>
  <si>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</si>
  <si>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</si>
  <si>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</si>
  <si>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</si>
  <si>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</si>
  <si>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</si>
  <si>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</si>
  <si>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</si>
  <si>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</si>
  <si>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</si>
  <si>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</si>
  <si>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</si>
  <si>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</si>
  <si>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</si>
  <si>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</si>
  <si>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</si>
  <si>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</si>
  <si>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</si>
  <si>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</si>
  <si>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</si>
  <si>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</si>
  <si>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</si>
  <si>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</si>
  <si>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</si>
  <si>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</si>
  <si>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</si>
  <si>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</si>
  <si>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</si>
  <si>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</si>
  <si>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</si>
  <si>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</si>
  <si>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</si>
  <si>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</si>
  <si>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</si>
  <si>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</si>
  <si>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</si>
  <si>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</si>
  <si>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</si>
  <si>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</si>
  <si>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</si>
  <si>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</si>
  <si>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</si>
  <si>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</si>
  <si>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</si>
  <si>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</si>
  <si>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</si>
  <si>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</si>
  <si>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</si>
  <si>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</si>
  <si>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</si>
  <si>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</si>
  <si>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</si>
  <si>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</si>
  <si>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</si>
  <si>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</si>
  <si>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</si>
  <si>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</si>
  <si>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</si>
  <si>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</si>
  <si>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</si>
  <si>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</si>
  <si>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</si>
  <si>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</si>
  <si>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</si>
  <si>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</si>
  <si>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</si>
  <si>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</si>
  <si>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</si>
  <si>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</si>
  <si>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</si>
  <si>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</si>
  <si>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</si>
  <si>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</si>
  <si>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</si>
  <si>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</si>
  <si>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</si>
  <si>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</si>
  <si>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</si>
  <si>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</si>
  <si>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</si>
  <si>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</si>
  <si>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</si>
  <si>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</si>
  <si>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</si>
  <si>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</si>
  <si>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</si>
  <si>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</si>
  <si>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</si>
  <si>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</si>
  <si>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</si>
  <si>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</si>
  <si>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</si>
  <si>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</si>
  <si>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</si>
  <si>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</si>
  <si>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</si>
  <si>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</si>
  <si>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</si>
  <si>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</si>
  <si>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</si>
  <si>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</si>
  <si>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</si>
  <si>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</si>
  <si>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</si>
  <si>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</si>
  <si>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</si>
  <si>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</si>
  <si>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</si>
  <si>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</si>
  <si>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</si>
  <si>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</si>
  <si>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</si>
  <si>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</si>
  <si>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</si>
  <si>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</si>
  <si>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</si>
  <si>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</si>
  <si>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</si>
  <si>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</si>
  <si>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</si>
  <si>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</si>
  <si>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</si>
  <si>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</si>
  <si>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</si>
  <si>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</si>
  <si>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</si>
  <si>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</si>
  <si>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</si>
  <si>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</si>
  <si>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</si>
  <si>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</si>
  <si>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</si>
  <si>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</si>
  <si>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</si>
  <si>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</si>
  <si>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</si>
  <si>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</si>
  <si>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</si>
  <si>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</si>
  <si>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</si>
  <si>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</si>
  <si>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</si>
  <si>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</si>
  <si>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</si>
  <si>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</si>
  <si>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</si>
  <si>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</si>
  <si>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</si>
  <si>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</si>
  <si>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</si>
  <si>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</si>
  <si>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</si>
  <si>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</si>
  <si>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</si>
  <si>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</si>
  <si>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</si>
  <si>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</si>
  <si>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</si>
  <si>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</si>
  <si>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</si>
  <si>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</si>
  <si>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</si>
  <si>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</si>
  <si>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</si>
  <si>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</si>
  <si>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</si>
  <si>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</si>
  <si>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</si>
  <si>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</si>
  <si>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</si>
  <si>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</si>
  <si>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</si>
  <si>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</si>
  <si>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</si>
  <si>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</si>
  <si>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</si>
  <si>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</si>
  <si>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</si>
  <si>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</si>
  <si>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</si>
  <si>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</si>
  <si>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</si>
  <si>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</si>
  <si>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</si>
  <si>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</si>
  <si>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</si>
  <si>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</si>
  <si>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</si>
  <si>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</si>
  <si>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</si>
  <si>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</si>
  <si>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</si>
  <si>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</si>
  <si>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</si>
  <si>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</si>
  <si>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</si>
  <si>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</si>
  <si>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</si>
  <si>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</si>
  <si>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</si>
  <si>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</si>
  <si>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</si>
  <si>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</si>
  <si>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</si>
  <si>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</si>
  <si>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</si>
  <si>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</si>
  <si>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</si>
  <si>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</si>
  <si>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</si>
  <si>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</si>
  <si>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</si>
  <si>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</si>
  <si>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</si>
  <si>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</si>
  <si>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</si>
  <si>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</si>
  <si>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</si>
  <si>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</si>
  <si>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</si>
  <si>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</si>
  <si>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</si>
  <si>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</si>
  <si>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</si>
  <si>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</si>
  <si>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</si>
  <si>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</si>
  <si>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</si>
  <si>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</si>
  <si>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</si>
  <si>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</si>
  <si>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</si>
  <si>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</si>
  <si>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</si>
  <si>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</si>
  <si>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</si>
  <si>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</si>
  <si>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</si>
  <si>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</si>
  <si>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</si>
  <si>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</si>
  <si>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</si>
  <si>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</si>
  <si>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</si>
  <si>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</si>
  <si>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</si>
  <si>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</si>
  <si>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</si>
  <si>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</si>
  <si>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</si>
  <si>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</si>
  <si>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</si>
  <si>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</si>
  <si>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</si>
  <si>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</si>
  <si>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</si>
  <si>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</si>
  <si>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</si>
  <si>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</si>
  <si>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</si>
  <si>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</si>
  <si>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</si>
  <si>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</si>
  <si>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</si>
  <si>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</si>
  <si>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</si>
  <si>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</si>
  <si>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</si>
  <si>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</si>
  <si>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</si>
  <si>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</si>
  <si>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</si>
  <si>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</si>
  <si>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</si>
  <si>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</si>
  <si>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</si>
  <si>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</si>
  <si>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</si>
  <si>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</si>
  <si>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</si>
  <si>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</si>
  <si>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</si>
  <si>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</si>
  <si>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</si>
  <si>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</si>
  <si>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</si>
  <si>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</si>
  <si>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</si>
  <si>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</si>
  <si>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</si>
  <si>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</si>
  <si>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</si>
  <si>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</si>
  <si>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</si>
  <si>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</si>
  <si>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</si>
  <si>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</si>
  <si>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</si>
  <si>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</si>
  <si>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</si>
  <si>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</si>
  <si>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</si>
  <si>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</si>
  <si>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</si>
  <si>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</si>
  <si>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</si>
  <si>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</si>
  <si>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</si>
  <si>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</si>
  <si>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</si>
  <si>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</si>
  <si>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</si>
  <si>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</si>
  <si>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</si>
  <si>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</si>
  <si>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</si>
  <si>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</si>
  <si>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</si>
  <si>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</si>
  <si>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</si>
  <si>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</si>
  <si>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</si>
  <si>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</si>
  <si>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</si>
  <si>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</si>
  <si>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</si>
  <si>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</si>
  <si>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</si>
  <si>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</si>
  <si>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</si>
  <si>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</si>
  <si>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</si>
  <si>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</si>
  <si>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</si>
  <si>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</si>
  <si>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</si>
  <si>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</si>
  <si>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</si>
  <si>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</si>
  <si>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</si>
  <si>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</si>
  <si>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</si>
  <si>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</si>
  <si>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</si>
  <si>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</si>
  <si>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</si>
  <si>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</si>
  <si>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</si>
  <si>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</si>
  <si>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</si>
  <si>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</si>
  <si>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</si>
  <si>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</si>
  <si>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</si>
  <si>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</si>
  <si>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</si>
  <si>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</si>
  <si>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</si>
  <si>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</si>
  <si>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</si>
  <si>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</si>
  <si>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</si>
  <si>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</si>
  <si>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</si>
  <si>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</si>
  <si>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</si>
  <si>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</si>
  <si>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</si>
  <si>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</si>
  <si>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</si>
  <si>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</si>
  <si>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</si>
  <si>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</si>
  <si>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</si>
  <si>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</si>
  <si>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</si>
  <si>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</si>
  <si>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</si>
  <si>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</si>
  <si>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</si>
  <si>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</si>
  <si>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</si>
  <si>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</si>
  <si>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</si>
  <si>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</si>
  <si>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</si>
  <si>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</si>
  <si>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</si>
  <si>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</si>
  <si>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</si>
  <si>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</si>
  <si>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</si>
  <si>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</si>
  <si>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</si>
  <si>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</si>
  <si>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</si>
  <si>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</si>
  <si>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</si>
  <si>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</si>
  <si>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</si>
  <si>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</si>
  <si>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</si>
  <si>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</si>
  <si>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</si>
  <si>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</si>
  <si>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</si>
  <si>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</si>
  <si>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</si>
  <si>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</si>
  <si>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</si>
  <si>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</si>
  <si>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</si>
  <si>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</si>
  <si>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</si>
  <si>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</si>
  <si>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</si>
  <si>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</si>
  <si>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</si>
  <si>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</si>
  <si>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</si>
  <si>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</si>
  <si>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</si>
  <si>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</si>
  <si>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</si>
  <si>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</si>
  <si>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</si>
  <si>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</si>
  <si>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</si>
  <si>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</si>
  <si>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</si>
  <si>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</si>
  <si>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</si>
  <si>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</si>
  <si>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</si>
  <si>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</si>
  <si>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</si>
  <si>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</si>
  <si>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</si>
  <si>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</si>
  <si>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</si>
  <si>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</si>
  <si>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</si>
  <si>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</si>
  <si>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</si>
  <si>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</si>
  <si>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</si>
  <si>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</si>
  <si>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</si>
  <si>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</si>
  <si>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</si>
  <si>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</si>
  <si>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</si>
  <si>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</si>
  <si>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</si>
  <si>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</si>
  <si>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</si>
  <si>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</si>
  <si>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</si>
  <si>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</si>
  <si>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</si>
  <si>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</si>
  <si>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</si>
  <si>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</si>
  <si>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</si>
  <si>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</si>
  <si>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</si>
  <si>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</si>
  <si>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</si>
  <si>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</si>
  <si>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</si>
  <si>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</si>
  <si>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</si>
  <si>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</si>
  <si>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</si>
  <si>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</si>
  <si>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</si>
  <si>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</si>
  <si>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</si>
  <si>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</si>
  <si>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</si>
  <si>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</si>
  <si>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</si>
  <si>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</si>
  <si>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</si>
  <si>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</si>
  <si>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</si>
  <si>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</si>
  <si>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</si>
  <si>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</si>
  <si>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</si>
  <si>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</si>
  <si>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</si>
  <si>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</si>
  <si>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</si>
  <si>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</si>
  <si>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</si>
  <si>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</si>
  <si>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</si>
  <si>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</si>
  <si>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</si>
  <si>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</si>
  <si>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</si>
  <si>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</si>
  <si>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</si>
  <si>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</si>
  <si>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</si>
  <si>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</si>
  <si>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</si>
  <si>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</si>
  <si>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</si>
  <si>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</si>
  <si>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</si>
  <si>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</si>
  <si>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</si>
  <si>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</si>
  <si>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</si>
  <si>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</si>
  <si>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</si>
  <si>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</si>
  <si>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</si>
  <si>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</si>
  <si>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</si>
  <si>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</si>
  <si>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</si>
  <si>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</si>
  <si>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</si>
  <si>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</si>
  <si>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</si>
  <si>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</si>
  <si>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</si>
  <si>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</si>
  <si>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</si>
  <si>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</si>
  <si>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</si>
  <si>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</si>
  <si>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</si>
  <si>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</si>
  <si>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</si>
  <si>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</si>
  <si>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</si>
  <si>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</si>
  <si>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</si>
  <si>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</si>
  <si>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</si>
  <si>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</si>
  <si>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</si>
  <si>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</si>
  <si>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</si>
  <si>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</si>
  <si>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</si>
  <si>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</si>
  <si>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</si>
  <si>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</si>
  <si>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</si>
  <si>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</si>
  <si>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</si>
  <si>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</si>
  <si>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</si>
  <si>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</si>
  <si>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</si>
  <si>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</si>
  <si>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</si>
  <si>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</si>
  <si>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</si>
  <si>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</si>
  <si>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</si>
  <si>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</si>
  <si>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</si>
  <si>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</si>
  <si>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</si>
  <si>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</si>
  <si>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</si>
  <si>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</si>
  <si>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</si>
  <si>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</si>
  <si>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</si>
  <si>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</si>
  <si>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</si>
  <si>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</si>
  <si>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</si>
  <si>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</si>
  <si>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</si>
  <si>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</si>
  <si>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</si>
  <si>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</si>
  <si>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</si>
  <si>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</si>
  <si>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</si>
  <si>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</si>
  <si>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</si>
  <si>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</si>
  <si>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</si>
  <si>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</si>
  <si>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</si>
  <si>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</si>
  <si>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</si>
  <si>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</si>
  <si>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</si>
  <si>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</si>
  <si>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</si>
  <si>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</si>
  <si>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</si>
  <si>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</si>
  <si>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</si>
  <si>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</si>
  <si>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</si>
  <si>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</si>
  <si>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</si>
  <si>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</si>
  <si>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</si>
  <si>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</si>
  <si>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</si>
  <si>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</si>
  <si>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</si>
  <si>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</si>
  <si>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</si>
  <si>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</si>
  <si>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</si>
  <si>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</si>
  <si>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</si>
  <si>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</si>
  <si>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</si>
  <si>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</si>
  <si>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</si>
  <si>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</si>
  <si>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</si>
  <si>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</si>
  <si>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</si>
  <si>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</si>
  <si>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</si>
  <si>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</si>
  <si>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</si>
  <si>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</si>
  <si>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</si>
  <si>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</si>
  <si>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</si>
  <si>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</si>
  <si>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</si>
  <si>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</si>
  <si>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</si>
  <si>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</si>
  <si>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</si>
  <si>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</si>
  <si>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</si>
  <si>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</si>
  <si>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</si>
  <si>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</si>
  <si>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</si>
  <si>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</si>
  <si>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</si>
  <si>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</si>
  <si>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</si>
  <si>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</si>
  <si>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</si>
  <si>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</si>
  <si>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</si>
  <si>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</si>
  <si>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</si>
  <si>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</si>
  <si>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</si>
  <si>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</si>
  <si>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</si>
  <si>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</si>
  <si>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</si>
  <si>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</si>
  <si>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</si>
  <si>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</si>
  <si>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</si>
  <si>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</si>
  <si>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</si>
  <si>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</si>
  <si>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</si>
  <si>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</si>
  <si>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</si>
  <si>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</si>
  <si>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</si>
  <si>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</si>
  <si>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</si>
  <si>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</si>
  <si>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</si>
  <si>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</si>
  <si>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</si>
  <si>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</si>
  <si>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</si>
  <si>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</si>
  <si>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</si>
  <si>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</si>
  <si>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</si>
  <si>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</si>
  <si>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</si>
  <si>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</si>
  <si>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</si>
  <si>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</si>
  <si>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</si>
  <si>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</si>
  <si>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</si>
  <si>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</si>
  <si>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</si>
  <si>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</si>
  <si>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</si>
  <si>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</si>
  <si>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</si>
  <si>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</si>
  <si>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</si>
  <si>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</si>
  <si>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</si>
  <si>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</si>
  <si>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</si>
  <si>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</si>
  <si>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</si>
  <si>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</si>
  <si>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</si>
  <si>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</si>
  <si>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</si>
  <si>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</si>
  <si>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</si>
  <si>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</si>
  <si>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</si>
  <si>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</si>
  <si>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</si>
  <si>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</si>
  <si>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</si>
  <si>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</si>
  <si>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</si>
  <si>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</si>
  <si>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</si>
  <si>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</si>
  <si>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</si>
  <si>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</si>
  <si>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</si>
  <si>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</si>
  <si>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</si>
  <si>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</si>
  <si>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</si>
  <si>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</si>
  <si>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</si>
  <si>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</si>
  <si>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</si>
  <si>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</si>
  <si>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</si>
  <si>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</si>
  <si>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</si>
  <si>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</si>
  <si>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</si>
  <si>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</si>
  <si>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</si>
  <si>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</si>
  <si>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</si>
  <si>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</si>
  <si>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</si>
  <si>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</si>
  <si>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</si>
  <si>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</si>
  <si>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</si>
  <si>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</si>
  <si>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</si>
  <si>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</si>
  <si>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</si>
  <si>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</si>
  <si>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</si>
  <si>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</si>
  <si>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</si>
  <si>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</si>
  <si>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</si>
  <si>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</si>
  <si>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</si>
  <si>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</si>
  <si>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</si>
  <si>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</si>
  <si>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</si>
  <si>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</si>
  <si>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</si>
  <si>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</si>
  <si>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</si>
  <si>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</si>
  <si>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</si>
  <si>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</si>
  <si>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</si>
  <si>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</si>
  <si>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</si>
  <si>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</si>
  <si>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</si>
  <si>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</si>
  <si>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</si>
  <si>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</si>
  <si>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</si>
  <si>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</si>
  <si>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</si>
  <si>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</si>
  <si>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</si>
  <si>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</si>
  <si>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</si>
  <si>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</si>
  <si>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</si>
  <si>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</si>
  <si>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</si>
  <si>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</si>
  <si>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</si>
  <si>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</si>
  <si>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</si>
  <si>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</si>
  <si>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</si>
  <si>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</si>
  <si>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</si>
  <si>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</si>
  <si>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</si>
  <si>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</si>
  <si>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</si>
  <si>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</si>
  <si>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</si>
  <si>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</si>
  <si>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</si>
  <si>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</si>
  <si>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</si>
  <si>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</si>
  <si>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</si>
  <si>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</si>
  <si>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</si>
  <si>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</si>
  <si>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</si>
  <si>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</si>
  <si>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</si>
  <si>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</si>
  <si>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</si>
  <si>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</si>
  <si>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</si>
  <si>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</si>
  <si>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</si>
  <si>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</si>
  <si>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</si>
  <si>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</si>
  <si>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</si>
  <si>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</si>
  <si>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</si>
  <si>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</si>
  <si>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</si>
  <si>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</si>
  <si>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</si>
  <si>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</si>
  <si>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</si>
  <si>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</si>
  <si>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</si>
  <si>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</si>
  <si>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</si>
  <si>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</si>
  <si>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</si>
  <si>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</si>
  <si>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</si>
  <si>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</si>
  <si>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</si>
  <si>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</si>
  <si>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</si>
  <si>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</si>
  <si>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</si>
  <si>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</si>
  <si>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</si>
  <si>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</si>
  <si>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</si>
  <si>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</si>
  <si>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</si>
  <si>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</si>
  <si>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</si>
  <si>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</si>
  <si>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</si>
  <si>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</si>
  <si>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</si>
  <si>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</si>
  <si>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</si>
  <si>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</si>
  <si>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</si>
  <si>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</si>
  <si>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</si>
  <si>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</si>
  <si>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</si>
  <si>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</si>
  <si>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</si>
  <si>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</si>
  <si>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</si>
  <si>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</si>
  <si>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</si>
  <si>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</si>
  <si>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</si>
  <si>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</si>
  <si>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</si>
  <si>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</si>
  <si>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</si>
  <si>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</si>
  <si>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</si>
  <si>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</si>
  <si>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</si>
  <si>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</si>
  <si>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</si>
  <si>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</si>
  <si>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</si>
  <si>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</si>
  <si>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</si>
  <si>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</si>
  <si>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</si>
  <si>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</si>
  <si>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</si>
  <si>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</si>
  <si>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</si>
  <si>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</si>
  <si>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</si>
  <si>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</si>
  <si>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</si>
  <si>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</si>
  <si>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</si>
  <si>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</si>
  <si>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</si>
  <si>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</si>
  <si>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</si>
  <si>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</si>
  <si>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</si>
  <si>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</si>
  <si>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</si>
  <si>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</si>
  <si>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</si>
  <si>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</si>
  <si>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</si>
  <si>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</si>
  <si>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</si>
  <si>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</si>
  <si>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</si>
  <si>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</si>
  <si>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</si>
  <si>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</si>
  <si>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</si>
  <si>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</si>
  <si>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</si>
  <si>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</si>
  <si>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</si>
  <si>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</si>
  <si>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</si>
  <si>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</si>
  <si>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</si>
  <si>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</si>
  <si>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</si>
  <si>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</si>
  <si>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</si>
  <si>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</si>
  <si>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</si>
  <si>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</si>
  <si>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</si>
  <si>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</si>
  <si>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</si>
  <si>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</si>
  <si>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</si>
  <si>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</si>
  <si>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</si>
  <si>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</si>
  <si>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</si>
  <si>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</si>
  <si>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</si>
  <si>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</si>
  <si>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</si>
  <si>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</si>
  <si>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</si>
  <si>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</si>
  <si>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</si>
  <si>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</si>
  <si>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</si>
  <si>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</si>
  <si>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</si>
  <si>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</si>
  <si>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</si>
  <si>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</si>
  <si>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</si>
  <si>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</si>
  <si>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</si>
  <si>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</si>
  <si>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</si>
  <si>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</si>
  <si>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</si>
  <si>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</si>
  <si>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</si>
  <si>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</si>
  <si>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</si>
  <si>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</si>
  <si>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</si>
  <si>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</si>
  <si>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</si>
  <si>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</si>
  <si>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</si>
  <si>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</si>
  <si>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</si>
  <si>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</si>
  <si>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</si>
  <si>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</si>
  <si>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</si>
  <si>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</si>
  <si>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</si>
  <si>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</si>
  <si>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</si>
  <si>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</si>
  <si>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</si>
  <si>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</si>
  <si>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</si>
  <si>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</si>
  <si>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</si>
  <si>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</si>
  <si>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</si>
  <si>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</si>
  <si>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</si>
  <si>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</si>
  <si>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</si>
  <si>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</si>
  <si>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</si>
  <si>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</si>
  <si>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</si>
  <si>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</si>
  <si>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</si>
  <si>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</si>
  <si>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</si>
  <si>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</si>
  <si>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</si>
  <si>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</si>
  <si>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</si>
  <si>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</si>
  <si>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</si>
  <si>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</si>
  <si>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</si>
  <si>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</si>
  <si>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</si>
  <si>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</si>
  <si>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</si>
  <si>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</si>
  <si>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</si>
  <si>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</si>
  <si>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</si>
  <si>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</si>
  <si>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</si>
  <si>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</si>
  <si>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</si>
  <si>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</si>
  <si>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</si>
  <si>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</si>
  <si>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</si>
  <si>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</si>
  <si>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</si>
  <si>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</si>
  <si>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</si>
  <si>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</si>
  <si>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</si>
  <si>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</si>
  <si>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</si>
  <si>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</si>
  <si>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</si>
  <si>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</si>
  <si>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</si>
  <si>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</si>
  <si>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</si>
  <si>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</si>
  <si>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</si>
  <si>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</si>
  <si>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</si>
  <si>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</si>
  <si>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</si>
  <si>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</si>
  <si>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</si>
  <si>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</si>
  <si>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</si>
  <si>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</si>
  <si>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</si>
  <si>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</si>
  <si>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</si>
  <si>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</si>
  <si>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</si>
  <si>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</si>
  <si>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</si>
  <si>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</si>
  <si>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</si>
  <si>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</si>
  <si>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</si>
  <si>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</si>
  <si>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</si>
  <si>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</si>
  <si>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</si>
  <si>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</si>
  <si>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</si>
  <si>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</si>
  <si>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</si>
  <si>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</si>
  <si>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</si>
  <si>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</si>
  <si>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</si>
  <si>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</si>
  <si>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</si>
  <si>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</si>
  <si>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</si>
  <si>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</si>
  <si>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</si>
  <si>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</si>
  <si>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</si>
  <si>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</si>
  <si>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</si>
  <si>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</si>
  <si>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</si>
  <si>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</si>
  <si>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</si>
  <si>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</si>
  <si>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</si>
  <si>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</si>
  <si>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</si>
  <si>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</si>
  <si>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</si>
  <si>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</si>
  <si>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</si>
  <si>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</si>
  <si>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</si>
  <si>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</si>
  <si>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</si>
  <si>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</si>
  <si>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</si>
  <si>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</si>
  <si>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</si>
  <si>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</si>
  <si>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</si>
  <si>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</si>
  <si>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</si>
  <si>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</si>
  <si>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</si>
  <si>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</si>
  <si>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</si>
  <si>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</si>
  <si>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</si>
  <si>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</si>
  <si>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</si>
  <si>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</si>
  <si>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</si>
  <si>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</si>
  <si>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</si>
  <si>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</si>
  <si>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</si>
  <si>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</si>
  <si>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</si>
  <si>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</si>
  <si>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</si>
  <si>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</si>
  <si>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</si>
  <si>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</si>
  <si>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</si>
  <si>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</si>
  <si>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</si>
  <si>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</si>
  <si>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</si>
  <si>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</si>
  <si>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</si>
  <si>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</si>
  <si>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</si>
  <si>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</si>
  <si>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</si>
  <si>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</si>
  <si>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</si>
  <si>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</si>
  <si>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</si>
  <si>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</si>
  <si>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</si>
  <si>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</si>
  <si>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</si>
  <si>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</si>
  <si>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</si>
  <si>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</si>
  <si>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</si>
  <si>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</si>
  <si>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</si>
  <si>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</si>
  <si>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</si>
  <si>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</si>
  <si>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</si>
  <si>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</si>
  <si>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</si>
  <si>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</si>
  <si>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</si>
  <si>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</si>
  <si>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</si>
  <si>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</si>
  <si>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</si>
  <si>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</si>
  <si>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</si>
  <si>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</si>
  <si>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</si>
  <si>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</si>
  <si>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</si>
  <si>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</si>
  <si>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</si>
  <si>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</si>
  <si>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</si>
  <si>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</si>
  <si>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</si>
  <si>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</si>
  <si>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</si>
  <si>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</si>
  <si>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</si>
  <si>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</si>
  <si>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</si>
  <si>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</si>
  <si>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</si>
  <si>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</si>
  <si>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</si>
  <si>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</si>
  <si>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</si>
  <si>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</si>
  <si>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</si>
  <si>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</si>
  <si>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</si>
  <si>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</si>
  <si>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</si>
  <si>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</si>
  <si>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</si>
  <si>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</si>
  <si>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</si>
  <si>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</si>
  <si>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</si>
  <si>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</si>
  <si>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</si>
  <si>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</si>
  <si>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</si>
  <si>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</si>
  <si>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</si>
  <si>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</si>
  <si>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</si>
  <si>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</si>
  <si>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</si>
  <si>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</si>
  <si>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</si>
  <si>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</si>
  <si>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</si>
  <si>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</si>
  <si>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</si>
  <si>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</si>
  <si>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</si>
  <si>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</si>
  <si>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</si>
  <si>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</si>
  <si>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</si>
  <si>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</si>
  <si>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</si>
  <si>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</si>
  <si>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</si>
  <si>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</si>
  <si>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</si>
  <si>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</si>
  <si>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</si>
  <si>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</si>
  <si>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</si>
  <si>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</si>
  <si>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</si>
  <si>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</si>
  <si>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</si>
  <si>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</si>
  <si>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</si>
  <si>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</si>
  <si>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</si>
  <si>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</si>
  <si>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</si>
  <si>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</si>
  <si>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</si>
  <si>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</si>
  <si>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</si>
  <si>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</si>
  <si>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</si>
  <si>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</si>
  <si>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</si>
  <si>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</si>
  <si>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</si>
  <si>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</si>
  <si>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</si>
  <si>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</si>
  <si>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</si>
  <si>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</si>
  <si>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</si>
  <si>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</si>
  <si>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</si>
  <si>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</si>
  <si>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</si>
  <si>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</si>
  <si>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</si>
  <si>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</si>
  <si>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</si>
  <si>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</si>
  <si>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</si>
  <si>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</si>
  <si>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</si>
  <si>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</si>
  <si>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</si>
  <si>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</si>
  <si>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</si>
  <si>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</si>
  <si>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</si>
  <si>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</si>
  <si>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</si>
  <si>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</si>
  <si>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</si>
  <si>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</si>
  <si>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</si>
  <si>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</si>
  <si>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</si>
  <si>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</si>
  <si>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</si>
  <si>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</si>
  <si>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</si>
  <si>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</si>
  <si>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</si>
  <si>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</si>
  <si>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</si>
  <si>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</si>
  <si>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</si>
  <si>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</si>
  <si>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</si>
  <si>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</si>
  <si>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</si>
  <si>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</si>
  <si>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</si>
  <si>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</si>
  <si>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</si>
  <si>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</si>
  <si>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</si>
  <si>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</si>
  <si>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</si>
  <si>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</si>
  <si>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</si>
  <si>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</si>
  <si>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</si>
  <si>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</si>
  <si>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</si>
  <si>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</si>
  <si>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</si>
  <si>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</si>
  <si>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</si>
  <si>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</si>
  <si>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</si>
  <si>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</si>
  <si>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</si>
  <si>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</si>
  <si>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</si>
  <si>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</si>
  <si>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</si>
  <si>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</si>
  <si>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</si>
  <si>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</si>
  <si>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</si>
  <si>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</si>
  <si>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</si>
  <si>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</si>
  <si>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</si>
  <si>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</si>
  <si>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</si>
  <si>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</si>
  <si>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</si>
  <si>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</si>
  <si>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</si>
  <si>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</si>
  <si>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</si>
  <si>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</si>
  <si>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</si>
  <si>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</si>
  <si>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</si>
  <si>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</si>
  <si>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</si>
  <si>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</si>
  <si>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</si>
  <si>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</si>
  <si>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</si>
  <si>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</si>
  <si>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</si>
  <si>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</si>
  <si>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</si>
  <si>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</si>
  <si>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</si>
  <si>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</si>
  <si>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</si>
  <si>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</si>
  <si>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</si>
  <si>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</si>
  <si>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</si>
  <si>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</si>
  <si>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</si>
  <si>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</si>
  <si>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</si>
  <si>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</si>
  <si>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</si>
  <si>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</si>
  <si>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</si>
  <si>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</si>
  <si>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</si>
  <si>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</si>
  <si>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</si>
  <si>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</si>
  <si>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</si>
  <si>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</si>
  <si>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</si>
  <si>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</si>
  <si>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</si>
  <si>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</si>
  <si>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</si>
  <si>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</si>
  <si>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</si>
  <si>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</si>
  <si>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</si>
  <si>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</si>
  <si>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</si>
  <si>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</si>
  <si>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</si>
  <si>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</si>
  <si>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</si>
  <si>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</si>
  <si>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</si>
  <si>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</si>
  <si>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</si>
  <si>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</si>
  <si>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</si>
  <si>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</si>
  <si>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</si>
  <si>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</si>
  <si>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</si>
  <si>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</si>
  <si>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</si>
  <si>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</si>
  <si>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</si>
  <si>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</si>
  <si>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</si>
  <si>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</si>
  <si>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</si>
  <si>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</si>
  <si>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</si>
  <si>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</si>
  <si>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</si>
  <si>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</si>
  <si>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</si>
  <si>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</si>
  <si>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</si>
  <si>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</si>
  <si>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</si>
  <si>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</si>
  <si>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</si>
  <si>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</si>
  <si>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</si>
  <si>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</si>
  <si>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</si>
  <si>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</si>
  <si>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</si>
  <si>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</si>
  <si>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</si>
  <si>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</si>
  <si>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</si>
  <si>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</si>
  <si>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</si>
  <si>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</si>
  <si>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</si>
  <si>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</si>
  <si>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</si>
  <si>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</si>
  <si>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</si>
  <si>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</si>
  <si>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</si>
  <si>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</si>
  <si>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</si>
  <si>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</si>
  <si>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</si>
  <si>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</si>
  <si>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</si>
  <si>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</si>
  <si>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</si>
  <si>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</si>
  <si>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</si>
  <si>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</si>
  <si>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</si>
  <si>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</si>
  <si>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</si>
  <si>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</si>
  <si>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</si>
  <si>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</si>
  <si>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</si>
  <si>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</si>
  <si>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</si>
  <si>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</si>
  <si>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</si>
  <si>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</si>
  <si>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</si>
  <si>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</si>
  <si>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</si>
  <si>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</si>
  <si>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</si>
  <si>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</si>
  <si>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</si>
  <si>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</si>
  <si>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</si>
  <si>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</si>
  <si>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</si>
  <si>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</si>
  <si>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</si>
  <si>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</si>
  <si>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</si>
  <si>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</si>
  <si>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</si>
  <si>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</si>
  <si>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</si>
  <si>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</si>
  <si>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</si>
  <si>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</si>
  <si>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</si>
  <si>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</si>
  <si>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</si>
  <si>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</si>
  <si>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</si>
  <si>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</si>
  <si>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</si>
  <si>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</si>
  <si>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</si>
  <si>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</si>
  <si>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</si>
  <si>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</si>
  <si>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</si>
  <si>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</si>
  <si>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</si>
  <si>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</si>
  <si>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</si>
  <si>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</si>
  <si>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</si>
  <si>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</si>
  <si>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</si>
  <si>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</si>
  <si>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</si>
  <si>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</si>
  <si>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</si>
  <si>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</si>
  <si>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</si>
  <si>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</si>
  <si>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</si>
  <si>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</si>
  <si>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</si>
  <si>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</si>
  <si>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</si>
  <si>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</si>
  <si>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</si>
  <si>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</si>
  <si>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</si>
  <si>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</si>
  <si>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</si>
  <si>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</si>
  <si>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</si>
  <si>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</si>
  <si>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</si>
  <si>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</si>
  <si>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</si>
  <si>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</si>
  <si>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</si>
  <si>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</si>
  <si>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</si>
  <si>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</si>
  <si>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</si>
  <si>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</si>
  <si>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</si>
  <si>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</si>
  <si>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</si>
  <si>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</si>
  <si>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</si>
  <si>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</si>
  <si>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</si>
  <si>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</si>
  <si>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</si>
  <si>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</si>
  <si>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</si>
  <si>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</si>
  <si>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</si>
  <si>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</si>
  <si>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</si>
  <si>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</si>
  <si>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</si>
  <si>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</si>
  <si>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</si>
  <si>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</si>
  <si>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</si>
  <si>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</si>
  <si>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</si>
  <si>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</si>
  <si>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</si>
  <si>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</si>
  <si>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</si>
  <si>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</si>
  <si>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</si>
  <si>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</si>
  <si>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</si>
  <si>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</si>
  <si>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</si>
  <si>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</si>
  <si>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</si>
  <si>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</si>
  <si>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</si>
  <si>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</si>
  <si>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</si>
  <si>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</si>
  <si>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</si>
  <si>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</si>
  <si>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</si>
  <si>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</si>
  <si>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</si>
  <si>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</si>
  <si>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</si>
  <si>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</si>
  <si>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</si>
  <si>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</si>
  <si>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</si>
  <si>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</si>
  <si>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</si>
  <si>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</si>
  <si>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</si>
  <si>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</si>
  <si>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</si>
  <si>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</si>
  <si>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</si>
  <si>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</si>
  <si>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</si>
  <si>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</si>
  <si>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</si>
  <si>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</si>
  <si>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</si>
  <si>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</si>
  <si>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</si>
  <si>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</si>
  <si>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</si>
  <si>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</si>
  <si>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</si>
  <si>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</si>
  <si>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</si>
  <si>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</si>
  <si>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</si>
  <si>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</si>
  <si>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</si>
  <si>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</si>
  <si>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</si>
  <si>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</si>
  <si>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</si>
  <si>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</si>
  <si>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</si>
  <si>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</si>
  <si>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</si>
  <si>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</si>
  <si>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</si>
  <si>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</si>
  <si>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</si>
  <si>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</si>
  <si>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</si>
  <si>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</si>
  <si>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</si>
  <si>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</si>
  <si>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</si>
  <si>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</si>
  <si>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</si>
  <si>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</si>
  <si>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</si>
  <si>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</si>
  <si>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</si>
  <si>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</si>
  <si>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</si>
  <si>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</si>
  <si>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</si>
  <si>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</si>
  <si>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</si>
  <si>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</si>
  <si>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</si>
  <si>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</si>
  <si>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</si>
  <si>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</si>
  <si>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</si>
  <si>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</si>
  <si>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</si>
  <si>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</si>
  <si>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</si>
  <si>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</si>
  <si>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</si>
  <si>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</si>
  <si>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</si>
  <si>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</si>
  <si>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</si>
  <si>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</si>
  <si>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</si>
  <si>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</si>
  <si>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</si>
  <si>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</si>
  <si>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</si>
  <si>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</si>
  <si>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</si>
  <si>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</si>
  <si>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</si>
  <si>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</si>
  <si>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</si>
  <si>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</si>
  <si>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</si>
  <si>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</si>
  <si>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</si>
  <si>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</si>
  <si>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</si>
  <si>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</si>
  <si>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</si>
  <si>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</si>
  <si>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</si>
  <si>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</si>
  <si>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</si>
  <si>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</si>
  <si>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</si>
  <si>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</si>
  <si>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</si>
  <si>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</si>
  <si>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</si>
  <si>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</si>
  <si>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</si>
  <si>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</si>
  <si>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</si>
  <si>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</si>
  <si>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</si>
  <si>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</si>
  <si>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</si>
  <si>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</si>
  <si>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</si>
  <si>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</si>
  <si>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</si>
  <si>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</si>
  <si>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</si>
  <si>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</si>
  <si>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</si>
  <si>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</si>
  <si>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</si>
  <si>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</si>
  <si>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</si>
  <si>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</si>
  <si>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</si>
  <si>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</si>
  <si>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</si>
  <si>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</si>
  <si>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</si>
  <si>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</si>
  <si>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</si>
  <si>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</si>
  <si>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</si>
  <si>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</si>
  <si>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</si>
  <si>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</si>
  <si>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</si>
  <si>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</si>
  <si>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</si>
  <si>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</si>
  <si>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</si>
  <si>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</si>
  <si>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</si>
  <si>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</si>
  <si>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</si>
  <si>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</si>
  <si>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</si>
  <si>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</si>
  <si>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</si>
  <si>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</si>
  <si>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</si>
  <si>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</si>
  <si>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</si>
  <si>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</si>
  <si>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</si>
  <si>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</si>
  <si>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</si>
  <si>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</si>
  <si>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</si>
  <si>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</si>
  <si>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</si>
  <si>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</si>
  <si>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</si>
  <si>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</si>
  <si>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</si>
  <si>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</si>
  <si>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</si>
  <si>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</si>
  <si>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</si>
  <si>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</si>
  <si>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</si>
  <si>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</si>
  <si>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</si>
  <si>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</si>
  <si>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</si>
  <si>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</si>
  <si>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</si>
  <si>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</si>
  <si>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</si>
  <si>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</si>
  <si>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</si>
  <si>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</si>
  <si>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</si>
  <si>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</si>
  <si>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</si>
  <si>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</si>
  <si>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</si>
  <si>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</si>
  <si>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</si>
  <si>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</si>
  <si>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</si>
  <si>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</si>
  <si>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</si>
  <si>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</si>
  <si>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</si>
  <si>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</si>
  <si>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</si>
  <si>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</si>
  <si>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</si>
  <si>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</si>
  <si>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</si>
  <si>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</si>
  <si>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</si>
  <si>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</si>
  <si>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</si>
  <si>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</si>
  <si>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</si>
  <si>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</si>
  <si>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</si>
  <si>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</si>
  <si>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</si>
  <si>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</si>
  <si>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</si>
  <si>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</si>
  <si>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</si>
  <si>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</si>
  <si>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</si>
  <si>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</si>
  <si>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</si>
  <si>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</si>
  <si>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</si>
  <si>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</si>
  <si>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</si>
  <si>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</si>
  <si>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</si>
  <si>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</si>
  <si>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</si>
  <si>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</si>
  <si>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</si>
  <si>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</si>
  <si>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</si>
  <si>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</si>
  <si>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</si>
  <si>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</si>
  <si>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</si>
  <si>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</si>
  <si>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</si>
  <si>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</si>
  <si>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</si>
  <si>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</si>
  <si>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</si>
  <si>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</si>
  <si>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</si>
  <si>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</si>
  <si>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</si>
  <si>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</si>
  <si>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</si>
  <si>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</si>
  <si>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</si>
  <si>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</si>
  <si>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</si>
  <si>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</si>
  <si>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</si>
  <si>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</si>
  <si>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</si>
  <si>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</si>
  <si>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</si>
  <si>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</si>
  <si>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</si>
  <si>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</si>
  <si>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</si>
  <si>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</si>
  <si>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</si>
  <si>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</si>
  <si>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</si>
  <si>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</si>
  <si>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</si>
  <si>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</si>
  <si>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</si>
  <si>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</si>
  <si>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</si>
  <si>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</si>
  <si>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</si>
  <si>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</si>
  <si>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</si>
  <si>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</si>
  <si>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</si>
  <si>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</si>
  <si>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</si>
  <si>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</si>
  <si>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</si>
  <si>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</si>
  <si>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</si>
  <si>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</si>
  <si>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</si>
  <si>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</si>
  <si>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</si>
  <si>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</si>
  <si>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</si>
  <si>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</si>
  <si>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</si>
  <si>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</si>
  <si>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</si>
  <si>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</si>
  <si>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</si>
  <si>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</si>
  <si>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</si>
  <si>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</si>
  <si>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</si>
  <si>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</si>
  <si>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</si>
  <si>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</si>
  <si>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</si>
  <si>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</si>
  <si>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</si>
  <si>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</si>
  <si>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</si>
  <si>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</si>
  <si>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</si>
  <si>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</si>
  <si>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</si>
  <si>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</si>
  <si>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</si>
  <si>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</si>
  <si>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</si>
  <si>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</si>
  <si>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</si>
  <si>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</si>
  <si>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</si>
  <si>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</si>
  <si>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</si>
  <si>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</si>
  <si>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</si>
  <si>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</si>
  <si>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</si>
  <si>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</si>
  <si>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</si>
  <si>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</si>
  <si>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</si>
  <si>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</si>
  <si>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</si>
  <si>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</si>
  <si>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</si>
  <si>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</si>
  <si>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</si>
  <si>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</si>
  <si>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</si>
  <si>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</si>
  <si>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</si>
  <si>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</si>
  <si>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</si>
  <si>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</si>
  <si>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</si>
  <si>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</si>
  <si>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</si>
  <si>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</si>
  <si>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</si>
  <si>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</si>
  <si>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</si>
  <si>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</si>
  <si>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</si>
  <si>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</si>
  <si>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</si>
  <si>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</si>
  <si>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</si>
  <si>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</si>
  <si>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</si>
  <si>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</si>
  <si>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</si>
  <si>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</si>
  <si>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</si>
  <si>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</si>
  <si>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</si>
  <si>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</si>
  <si>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</si>
  <si>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</si>
  <si>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</si>
  <si>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</si>
  <si>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</si>
  <si>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</si>
  <si>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</si>
  <si>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</si>
  <si>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</si>
  <si>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</si>
  <si>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</si>
  <si>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</si>
  <si>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</si>
  <si>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</si>
  <si>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</si>
  <si>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</si>
  <si>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</si>
  <si>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</si>
  <si>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</si>
  <si>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</si>
  <si>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</si>
  <si>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</si>
  <si>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</si>
  <si>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</si>
  <si>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</si>
  <si>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</si>
  <si>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</si>
  <si>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</si>
  <si>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</si>
  <si>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</si>
  <si>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</si>
  <si>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</si>
  <si>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</si>
  <si>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</si>
  <si>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</si>
  <si>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</si>
  <si>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</si>
  <si>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</si>
  <si>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</si>
  <si>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</si>
  <si>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</si>
  <si>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</si>
  <si>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</si>
  <si>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</si>
  <si>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</si>
  <si>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</si>
  <si>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</si>
  <si>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</si>
  <si>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</si>
  <si>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</si>
  <si>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</si>
  <si>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</si>
  <si>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</si>
  <si>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</si>
  <si>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</si>
  <si>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</si>
  <si>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</si>
  <si>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</si>
  <si>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</si>
  <si>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</si>
  <si>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</si>
  <si>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</si>
  <si>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</si>
  <si>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</si>
  <si>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</si>
  <si>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</si>
  <si>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</si>
  <si>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</si>
  <si>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</si>
  <si>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</si>
  <si>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</si>
  <si>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</si>
  <si>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</si>
  <si>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</si>
  <si>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</si>
  <si>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</si>
  <si>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</si>
  <si>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</si>
  <si>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</si>
  <si>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</si>
  <si>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</si>
  <si>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</si>
  <si>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</si>
  <si>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</si>
  <si>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</si>
  <si>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</si>
  <si>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</si>
  <si>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</si>
  <si>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</si>
  <si>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</si>
  <si>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</si>
  <si>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</si>
  <si>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</si>
  <si>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</si>
  <si>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</si>
  <si>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</si>
  <si>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</si>
  <si>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</si>
  <si>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</si>
  <si>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</si>
  <si>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</si>
  <si>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</si>
  <si>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</si>
  <si>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</si>
  <si>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</si>
  <si>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</si>
  <si>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</si>
  <si>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</si>
  <si>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</si>
  <si>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</si>
  <si>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</si>
  <si>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</si>
  <si>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</si>
  <si>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</si>
  <si>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</si>
  <si>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</si>
  <si>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</si>
  <si>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</si>
  <si>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</si>
  <si>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</si>
  <si>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</si>
  <si>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</si>
  <si>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</si>
  <si>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</si>
  <si>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</si>
  <si>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</si>
  <si>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</si>
  <si>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</si>
  <si>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</si>
  <si>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</si>
  <si>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</si>
  <si>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</si>
  <si>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</si>
  <si>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</si>
  <si>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</si>
  <si>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</si>
  <si>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</si>
  <si>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</si>
  <si>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</si>
  <si>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</si>
  <si>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</si>
  <si>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</si>
  <si>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</si>
  <si>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</si>
  <si>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</si>
  <si>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</si>
  <si>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</si>
  <si>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</si>
  <si>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</si>
  <si>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</si>
  <si>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</si>
  <si>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</si>
  <si>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</si>
  <si>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</si>
  <si>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</si>
  <si>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</si>
  <si>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</si>
  <si>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</si>
  <si>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</si>
  <si>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</si>
  <si>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</si>
  <si>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</si>
  <si>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</si>
  <si>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</si>
  <si>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</si>
  <si>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</si>
  <si>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</si>
  <si>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</si>
  <si>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</si>
  <si>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</si>
  <si>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</si>
  <si>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</si>
  <si>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</si>
  <si>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</si>
  <si>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</si>
  <si>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</si>
  <si>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</si>
  <si>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</si>
  <si>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</si>
  <si>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</si>
  <si>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</si>
  <si>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</si>
  <si>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</si>
  <si>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</si>
  <si>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</si>
  <si>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</si>
  <si>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</si>
  <si>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</si>
  <si>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</si>
  <si>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</si>
  <si>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</si>
  <si>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</si>
  <si>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</si>
  <si>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</si>
  <si>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</si>
  <si>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</si>
  <si>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</si>
  <si>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</si>
  <si>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</si>
  <si>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</si>
  <si>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</si>
  <si>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</si>
  <si>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</si>
  <si>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</si>
  <si>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</si>
  <si>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</si>
  <si>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</si>
  <si>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</si>
  <si>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</si>
  <si>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</si>
  <si>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</si>
  <si>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</si>
  <si>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</si>
  <si>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</si>
  <si>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</si>
  <si>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</si>
  <si>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</si>
  <si>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</si>
  <si>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</si>
  <si>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</si>
  <si>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</si>
  <si>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</si>
  <si>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</si>
  <si>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</si>
  <si>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</si>
  <si>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</si>
  <si>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</si>
  <si>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</si>
  <si>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</si>
  <si>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</si>
  <si>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</si>
  <si>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</si>
  <si>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</si>
  <si>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</si>
  <si>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</si>
  <si>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</si>
  <si>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</si>
  <si>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</si>
  <si>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</si>
  <si>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</si>
  <si>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</si>
  <si>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</si>
  <si>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</si>
  <si>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</si>
  <si>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</si>
  <si>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</si>
  <si>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</si>
  <si>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</si>
  <si>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</si>
  <si>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</si>
  <si>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</si>
  <si>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</si>
  <si>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</si>
  <si>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</si>
  <si>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</si>
  <si>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</si>
  <si>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</si>
  <si>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</si>
  <si>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</si>
  <si>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</si>
  <si>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</si>
  <si>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</si>
  <si>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</si>
  <si>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</si>
  <si>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</si>
  <si>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</si>
  <si>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</si>
  <si>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</si>
  <si>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</si>
  <si>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</si>
  <si>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</si>
  <si>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</si>
  <si>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</si>
  <si>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</si>
  <si>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</si>
  <si>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</si>
  <si>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</si>
  <si>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</si>
  <si>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</si>
  <si>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</si>
  <si>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</si>
  <si>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</si>
  <si>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</si>
  <si>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</si>
  <si>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</si>
  <si>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</si>
  <si>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</si>
  <si>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</si>
  <si>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</si>
  <si>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</si>
  <si>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</si>
  <si>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</si>
  <si>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</si>
  <si>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</si>
  <si>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</si>
  <si>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</si>
  <si>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</si>
  <si>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</si>
  <si>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</si>
  <si>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</si>
  <si>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</si>
  <si>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</si>
  <si>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</si>
  <si>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</si>
  <si>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</si>
  <si>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</si>
  <si>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</si>
  <si>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</si>
  <si>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</si>
  <si>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</si>
  <si>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</si>
  <si>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</si>
  <si>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</si>
  <si>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</si>
  <si>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</si>
  <si>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</si>
  <si>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</si>
  <si>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</si>
  <si>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</si>
  <si>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</si>
  <si>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</si>
  <si>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</si>
  <si>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</si>
  <si>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</si>
  <si>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</si>
  <si>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</si>
  <si>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</si>
  <si>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</si>
  <si>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</si>
  <si>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</si>
  <si>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</si>
  <si>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</si>
  <si>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</si>
  <si>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</si>
  <si>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</si>
  <si>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</si>
  <si>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</si>
  <si>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</si>
  <si>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</si>
  <si>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</si>
  <si>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</si>
  <si>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</si>
  <si>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</si>
  <si>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</si>
  <si>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</si>
  <si>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</si>
  <si>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</si>
  <si>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</si>
  <si>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</si>
  <si>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</si>
  <si>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</si>
  <si>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</si>
  <si>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</si>
  <si>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</si>
  <si>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</si>
  <si>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</si>
  <si>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</si>
  <si>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</si>
  <si>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</si>
  <si>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</si>
  <si>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</si>
  <si>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</si>
  <si>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</si>
  <si>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</si>
  <si>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</si>
  <si>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</si>
  <si>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</si>
  <si>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</si>
  <si>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</si>
  <si>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</si>
  <si>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</si>
  <si>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</si>
  <si>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</si>
  <si>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</si>
  <si>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</si>
  <si>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</si>
  <si>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</si>
  <si>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</si>
  <si>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</si>
  <si>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</si>
  <si>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</si>
  <si>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</si>
  <si>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</si>
  <si>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</si>
  <si>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</si>
  <si>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</si>
  <si>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</si>
  <si>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</si>
  <si>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</si>
  <si>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</si>
  <si>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</si>
  <si>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</si>
  <si>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</si>
  <si>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</si>
  <si>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</si>
  <si>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</si>
  <si>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</si>
  <si>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</si>
  <si>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</si>
  <si>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</si>
  <si>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</si>
  <si>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</si>
  <si>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</si>
  <si>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</si>
  <si>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</si>
  <si>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</si>
  <si>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</si>
  <si>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</si>
  <si>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</si>
  <si>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</si>
  <si>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</si>
  <si>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</si>
  <si>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</si>
  <si>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</si>
  <si>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</si>
  <si>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</si>
  <si>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</si>
  <si>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</si>
  <si>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</si>
  <si>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</si>
  <si>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</si>
  <si>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</si>
  <si>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</si>
  <si>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</si>
  <si>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</si>
  <si>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</si>
  <si>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</si>
  <si>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</si>
  <si>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</si>
  <si>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</si>
  <si>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</si>
  <si>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</si>
  <si>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</si>
  <si>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</si>
  <si>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</si>
  <si>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</si>
  <si>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</si>
  <si>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</si>
  <si>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</si>
  <si>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</si>
  <si>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</si>
  <si>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</si>
  <si>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</si>
  <si>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</si>
  <si>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</si>
  <si>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</si>
  <si>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</si>
  <si>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</si>
  <si>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</si>
  <si>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</si>
  <si>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</si>
  <si>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</si>
  <si>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</si>
  <si>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</si>
  <si>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</si>
  <si>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</si>
  <si>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</si>
  <si>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</si>
  <si>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</si>
  <si>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</si>
  <si>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</si>
  <si>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</si>
  <si>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</si>
  <si>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</si>
  <si>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</si>
  <si>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</si>
  <si>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</si>
  <si>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</si>
  <si>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</si>
  <si>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</si>
  <si>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</si>
  <si>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</si>
  <si>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</si>
  <si>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</si>
  <si>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</si>
  <si>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</si>
  <si>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</si>
  <si>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</si>
  <si>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</si>
  <si>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</si>
  <si>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</si>
  <si>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</si>
  <si>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</si>
  <si>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</si>
  <si>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</si>
  <si>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</si>
  <si>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</si>
  <si>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</si>
  <si>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</si>
  <si>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</si>
  <si>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</si>
  <si>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</si>
  <si>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</si>
  <si>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</si>
  <si>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</si>
  <si>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</si>
  <si>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</si>
  <si>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</si>
  <si>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</si>
  <si>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</si>
  <si>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</si>
  <si>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</si>
  <si>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</si>
  <si>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</si>
  <si>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</si>
  <si>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</si>
  <si>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</si>
  <si>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</si>
  <si>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</si>
  <si>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</si>
  <si>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</si>
  <si>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</si>
  <si>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</si>
  <si>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</si>
  <si>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</si>
  <si>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</si>
  <si>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</si>
  <si>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</si>
  <si>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</si>
  <si>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</si>
  <si>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</si>
  <si>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</si>
  <si>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</si>
  <si>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</si>
  <si>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</si>
  <si>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</si>
  <si>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</si>
  <si>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</si>
  <si>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</si>
  <si>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</si>
  <si>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</si>
  <si>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</si>
  <si>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</si>
  <si>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</si>
  <si>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</si>
  <si>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</si>
  <si>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</si>
  <si>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</si>
  <si>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</si>
  <si>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</si>
  <si>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</si>
  <si>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</si>
  <si>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</si>
  <si>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</si>
  <si>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</si>
  <si>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</si>
  <si>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</si>
  <si>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</si>
  <si>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</si>
  <si>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</si>
  <si>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</si>
  <si>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</si>
  <si>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</si>
  <si>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</si>
  <si>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</si>
  <si>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</si>
  <si>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</si>
  <si>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</si>
  <si>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</si>
  <si>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</si>
  <si>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</si>
  <si>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</si>
  <si>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</si>
  <si>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</si>
  <si>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</si>
  <si>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</si>
  <si>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</si>
  <si>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</si>
  <si>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</si>
  <si>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</si>
  <si>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</si>
  <si>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</si>
  <si>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</si>
  <si>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</si>
  <si>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</si>
  <si>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</si>
  <si>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</si>
  <si>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</si>
  <si>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</si>
  <si>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</si>
  <si>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</si>
  <si>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</si>
  <si>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</si>
  <si>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</si>
  <si>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</si>
  <si>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</si>
  <si>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</si>
  <si>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</si>
  <si>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</si>
  <si>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</si>
  <si>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</si>
  <si>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</si>
  <si>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</si>
  <si>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</si>
  <si>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</si>
  <si>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</si>
  <si>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</si>
  <si>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</si>
  <si>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</si>
  <si>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</si>
  <si>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</si>
  <si>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</si>
  <si>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</si>
  <si>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</si>
  <si>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</si>
  <si>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</si>
  <si>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</si>
  <si>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</si>
  <si>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</si>
  <si>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</si>
  <si>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</si>
  <si>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</si>
  <si>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</si>
  <si>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</si>
  <si>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</si>
  <si>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</si>
  <si>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</si>
  <si>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</si>
  <si>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</si>
  <si>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</si>
  <si>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</si>
  <si>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</si>
  <si>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</si>
  <si>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</si>
  <si>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</si>
  <si>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</si>
  <si>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</si>
  <si>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</si>
  <si>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</si>
  <si>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</si>
  <si>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</si>
  <si>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</si>
  <si>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</si>
  <si>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</si>
  <si>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</si>
  <si>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</si>
  <si>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</si>
  <si>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</si>
  <si>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</si>
  <si>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</si>
  <si>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</si>
  <si>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</si>
  <si>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</si>
  <si>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</si>
  <si>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</si>
  <si>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</si>
  <si>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</si>
  <si>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</si>
  <si>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</si>
  <si>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</si>
  <si>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</si>
  <si>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</si>
  <si>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</si>
  <si>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</si>
  <si>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</si>
  <si>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</si>
  <si>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</si>
  <si>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</si>
  <si>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</si>
  <si>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</si>
  <si>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</si>
  <si>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</si>
  <si>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</si>
  <si>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</si>
  <si>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</si>
  <si>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</si>
  <si>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</si>
  <si>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</si>
  <si>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</si>
  <si>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</si>
  <si>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</si>
  <si>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</si>
  <si>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</si>
  <si>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</si>
  <si>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</si>
  <si>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</si>
  <si>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</si>
  <si>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</si>
  <si>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</si>
  <si>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</si>
  <si>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</si>
  <si>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</si>
  <si>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</si>
  <si>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</si>
  <si>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</si>
  <si>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</si>
  <si>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</si>
  <si>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</si>
  <si>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</si>
  <si>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</si>
  <si>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</si>
  <si>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</si>
  <si>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</si>
  <si>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</si>
  <si>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</si>
  <si>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</si>
  <si>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</si>
  <si>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</si>
  <si>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</si>
  <si>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</si>
  <si>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</si>
  <si>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</si>
  <si>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</si>
  <si>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</si>
  <si>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</si>
  <si>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</si>
  <si>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</si>
  <si>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</si>
  <si>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</si>
  <si>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</si>
  <si>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</si>
  <si>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</si>
  <si>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</si>
  <si>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</si>
  <si>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</si>
  <si>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</si>
  <si>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</si>
  <si>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</si>
  <si>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</si>
  <si>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</si>
  <si>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</si>
  <si>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</si>
  <si>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</si>
  <si>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</si>
  <si>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</si>
  <si>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</si>
  <si>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</si>
  <si>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</si>
  <si>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</si>
  <si>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</si>
  <si>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</si>
  <si>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</si>
  <si>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</si>
  <si>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</si>
  <si>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</si>
  <si>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</si>
  <si>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</si>
  <si>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</si>
  <si>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</si>
  <si>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</si>
  <si>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</si>
  <si>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</si>
  <si>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</si>
  <si>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</si>
  <si>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</si>
  <si>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</si>
  <si>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</si>
  <si>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</si>
  <si>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</si>
  <si>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</si>
  <si>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</si>
  <si>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</si>
  <si>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</si>
  <si>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</si>
  <si>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</si>
  <si>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</si>
  <si>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</si>
  <si>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</si>
  <si>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</si>
  <si>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</si>
  <si>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</si>
  <si>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</si>
  <si>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</si>
  <si>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</si>
  <si>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</si>
  <si>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</si>
  <si>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</si>
  <si>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</si>
  <si>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</si>
  <si>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</si>
  <si>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</si>
  <si>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</si>
  <si>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</si>
  <si>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</si>
  <si>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</si>
  <si>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</si>
  <si>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</si>
  <si>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</si>
  <si>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</si>
  <si>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</si>
  <si>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</si>
  <si>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</si>
  <si>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</si>
  <si>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</si>
  <si>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</si>
  <si>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</si>
  <si>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</si>
  <si>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</si>
  <si>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</si>
  <si>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</si>
  <si>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</si>
  <si>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</si>
  <si>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</si>
  <si>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</si>
  <si>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</si>
  <si>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</si>
  <si>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</si>
  <si>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</si>
  <si>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</si>
  <si>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</si>
  <si>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</si>
  <si>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</si>
  <si>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</si>
  <si>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</si>
  <si>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</si>
  <si>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</si>
  <si>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</si>
  <si>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</si>
  <si>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</si>
  <si>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</si>
  <si>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</si>
  <si>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</si>
  <si>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</si>
  <si>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</si>
  <si>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</si>
  <si>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</si>
  <si>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</si>
  <si>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</si>
  <si>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</si>
  <si>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</si>
  <si>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</si>
  <si>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</si>
  <si>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</si>
  <si>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</si>
  <si>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</si>
  <si>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</si>
  <si>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</si>
  <si>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</si>
  <si>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</si>
  <si>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</si>
  <si>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</si>
  <si>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</si>
  <si>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</si>
  <si>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</si>
  <si>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</si>
  <si>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</si>
  <si>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</si>
  <si>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</si>
  <si>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</si>
  <si>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</si>
  <si>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</si>
  <si>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</si>
  <si>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</si>
  <si>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</si>
  <si>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</si>
  <si>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</si>
  <si>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</si>
  <si>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</si>
  <si>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</si>
  <si>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</si>
  <si>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</si>
  <si>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</si>
  <si>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</si>
  <si>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</si>
  <si>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</si>
  <si>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</si>
  <si>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</si>
  <si>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</si>
  <si>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</si>
  <si>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</si>
  <si>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</si>
  <si>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</si>
  <si>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</si>
  <si>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</si>
  <si>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</si>
  <si>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</si>
  <si>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</si>
  <si>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</si>
  <si>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</si>
  <si>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</si>
  <si>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</si>
  <si>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</si>
  <si>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</si>
  <si>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</si>
  <si>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</si>
  <si>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</si>
  <si>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</si>
  <si>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</si>
  <si>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</si>
  <si>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</si>
  <si>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</si>
  <si>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</si>
  <si>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</si>
  <si>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</si>
  <si>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</si>
  <si>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</si>
  <si>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</si>
  <si>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</si>
  <si>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</si>
  <si>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</si>
  <si>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</si>
  <si>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</si>
  <si>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</si>
  <si>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</si>
  <si>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</si>
  <si>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</si>
  <si>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</si>
  <si>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</si>
  <si>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</si>
  <si>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</si>
  <si>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</si>
  <si>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</si>
  <si>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</si>
  <si>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</si>
  <si>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</si>
  <si>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</si>
  <si>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</si>
  <si>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</si>
  <si>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</si>
  <si>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</si>
  <si>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</si>
  <si>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</si>
  <si>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</si>
  <si>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</si>
  <si>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</si>
  <si>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</si>
  <si>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</si>
  <si>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</si>
  <si>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</si>
  <si>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</si>
  <si>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</si>
  <si>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</si>
  <si>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</si>
  <si>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</si>
  <si>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</si>
  <si>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</si>
  <si>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</si>
  <si>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</si>
  <si>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</si>
  <si>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</si>
  <si>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</si>
  <si>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</si>
  <si>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</si>
  <si>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</si>
  <si>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</si>
  <si>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</si>
  <si>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</si>
  <si>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</si>
  <si>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</si>
  <si>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</si>
  <si>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</si>
  <si>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</si>
  <si>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</si>
  <si>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</si>
  <si>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</si>
  <si>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</si>
  <si>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</si>
  <si>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</si>
  <si>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</si>
  <si>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</si>
  <si>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</si>
  <si>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</si>
  <si>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</si>
  <si>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</si>
  <si>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</si>
  <si>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</si>
  <si>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</si>
  <si>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</si>
  <si>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</si>
  <si>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</si>
  <si>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</si>
  <si>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</si>
  <si>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</si>
  <si>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</si>
  <si>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</si>
  <si>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</si>
  <si>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</si>
  <si>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</si>
  <si>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</si>
  <si>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</si>
  <si>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</si>
  <si>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</si>
  <si>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</si>
  <si>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</si>
  <si>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</si>
  <si>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</si>
  <si>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</si>
  <si>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</si>
  <si>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</si>
  <si>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</si>
  <si>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</si>
  <si>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</si>
  <si>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</si>
  <si>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</si>
  <si>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</si>
  <si>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</si>
  <si>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</si>
  <si>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</si>
  <si>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</si>
  <si>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</si>
  <si>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</si>
  <si>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</si>
  <si>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</si>
  <si>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</si>
  <si>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</si>
  <si>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</si>
  <si>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</si>
  <si>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</si>
  <si>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</si>
  <si>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</si>
  <si>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</si>
  <si>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</si>
  <si>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</si>
  <si>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</si>
  <si>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</si>
  <si>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</si>
  <si>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</si>
  <si>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</si>
  <si>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</si>
  <si>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</si>
  <si>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</si>
  <si>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</si>
  <si>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</si>
  <si>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</si>
  <si>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</si>
  <si>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</si>
  <si>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</si>
  <si>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</si>
  <si>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</si>
  <si>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</si>
  <si>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</si>
  <si>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</si>
  <si>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</si>
  <si>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</si>
  <si>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</si>
  <si>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</si>
  <si>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</si>
  <si>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</si>
  <si>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</si>
  <si>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</si>
  <si>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</si>
  <si>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</si>
  <si>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</si>
  <si>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</si>
  <si>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</si>
  <si>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</si>
  <si>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</si>
  <si>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</si>
  <si>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</si>
  <si>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</si>
  <si>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</si>
  <si>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</si>
  <si>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</si>
  <si>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</si>
  <si>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</si>
  <si>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</si>
  <si>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</si>
  <si>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</si>
  <si>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</si>
  <si>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</si>
  <si>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</si>
  <si>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</si>
  <si>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</si>
  <si>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</si>
  <si>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</si>
  <si>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</si>
  <si>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</si>
  <si>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</si>
  <si>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</si>
  <si>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</si>
  <si>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</si>
  <si>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</si>
  <si>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</si>
  <si>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</si>
  <si>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</si>
  <si>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</si>
  <si>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</si>
  <si>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</si>
  <si>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</si>
  <si>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</si>
  <si>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</si>
  <si>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</si>
  <si>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</si>
  <si>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</si>
  <si>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</si>
  <si>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</si>
  <si>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</si>
  <si>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</si>
  <si>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</si>
  <si>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</si>
  <si>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</si>
  <si>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</si>
  <si>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</si>
  <si>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</si>
  <si>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</si>
  <si>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</si>
  <si>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</si>
  <si>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</si>
  <si>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</si>
  <si>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</si>
  <si>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</si>
  <si>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</si>
  <si>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</si>
  <si>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</si>
  <si>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</si>
  <si>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</si>
  <si>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</si>
  <si>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</si>
  <si>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</si>
  <si>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</si>
  <si>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</si>
  <si>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</si>
  <si>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</si>
  <si>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</si>
  <si>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</si>
  <si>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</si>
  <si>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</si>
  <si>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</si>
  <si>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</si>
  <si>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</si>
  <si>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</si>
  <si>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</si>
  <si>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</si>
  <si>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</si>
  <si>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</si>
  <si>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</si>
  <si>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</si>
  <si>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</si>
  <si>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</si>
  <si>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</si>
  <si>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</si>
  <si>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</si>
  <si>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</si>
  <si>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</si>
  <si>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</si>
  <si>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</si>
  <si>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</si>
  <si>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</si>
  <si>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</si>
  <si>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</si>
  <si>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</si>
  <si>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</si>
  <si>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</si>
  <si>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</si>
  <si>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</si>
  <si>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</si>
  <si>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</si>
  <si>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</si>
  <si>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</si>
  <si>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</si>
  <si>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</si>
  <si>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</si>
  <si>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</si>
  <si>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</si>
  <si>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</si>
  <si>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</si>
  <si>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</si>
  <si>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</si>
  <si>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</si>
  <si>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</si>
  <si>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</si>
  <si>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</si>
  <si>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</si>
  <si>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</si>
  <si>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</si>
  <si>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</si>
  <si>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</si>
  <si>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</si>
  <si>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</si>
  <si>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</si>
  <si>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</si>
  <si>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</si>
  <si>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</si>
  <si>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</si>
  <si>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</si>
  <si>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</si>
  <si>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</si>
  <si>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</si>
  <si>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</si>
  <si>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</si>
  <si>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</si>
  <si>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</si>
  <si>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</si>
  <si>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</si>
  <si>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</si>
  <si>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</si>
  <si>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</si>
  <si>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</si>
  <si>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</si>
  <si>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</si>
  <si>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</si>
  <si>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</si>
  <si>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</si>
  <si>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</si>
  <si>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</si>
  <si>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</si>
  <si>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</si>
  <si>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</si>
  <si>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</si>
  <si>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</si>
  <si>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</si>
  <si>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</si>
  <si>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</si>
  <si>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</si>
  <si>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</si>
  <si>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</si>
  <si>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</si>
  <si>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</si>
  <si>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</si>
  <si>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</si>
  <si>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</si>
  <si>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</si>
  <si>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</si>
  <si>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</si>
  <si>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</si>
  <si>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</si>
  <si>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</si>
  <si>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</si>
  <si>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</si>
  <si>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</si>
  <si>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</si>
  <si>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</si>
  <si>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</si>
  <si>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</si>
  <si>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</si>
  <si>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</si>
  <si>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</si>
  <si>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</si>
  <si>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</si>
  <si>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</si>
  <si>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</si>
  <si>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</si>
  <si>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</si>
  <si>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</si>
  <si>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</si>
  <si>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</si>
  <si>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</si>
  <si>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</si>
  <si>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</si>
  <si>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</si>
  <si>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</si>
  <si>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</si>
  <si>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</si>
  <si>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</si>
  <si>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</si>
  <si>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</si>
  <si>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</si>
  <si>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</si>
  <si>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</si>
  <si>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</si>
  <si>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</si>
  <si>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</si>
  <si>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</si>
  <si>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</si>
  <si>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</si>
  <si>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</si>
  <si>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</si>
  <si>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</si>
  <si>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</si>
  <si>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</si>
  <si>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</si>
  <si>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</si>
  <si>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</si>
  <si>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</si>
  <si>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</si>
  <si>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</si>
  <si>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</si>
  <si>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</si>
  <si>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</si>
  <si>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</si>
  <si>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</si>
  <si>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</si>
  <si>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</si>
  <si>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</si>
  <si>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</si>
  <si>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</si>
  <si>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</si>
  <si>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</si>
  <si>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</si>
  <si>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</si>
  <si>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</si>
  <si>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</si>
  <si>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</si>
  <si>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</si>
  <si>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</si>
  <si>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</si>
  <si>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</si>
  <si>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</si>
  <si>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</si>
  <si>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</si>
  <si>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</si>
  <si>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</si>
  <si>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</si>
  <si>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</si>
  <si>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</si>
  <si>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</si>
  <si>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</si>
  <si>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</si>
  <si>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</si>
  <si>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</si>
  <si>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</si>
  <si>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</si>
  <si>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</si>
  <si>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</si>
  <si>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</si>
  <si>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</si>
  <si>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</si>
  <si>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</si>
  <si>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</si>
  <si>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</si>
  <si>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</si>
  <si>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</si>
  <si>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</si>
  <si>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</si>
  <si>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</si>
  <si>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</si>
  <si>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</si>
  <si>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</si>
  <si>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</si>
  <si>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</si>
  <si>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</si>
  <si>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</si>
  <si>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</si>
  <si>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</si>
  <si>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</si>
  <si>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</si>
  <si>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</si>
  <si>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</si>
  <si>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</si>
  <si>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</si>
  <si>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</si>
  <si>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</si>
  <si>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</si>
  <si>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</si>
  <si>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</si>
  <si>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</si>
  <si>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</si>
  <si>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</si>
  <si>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</si>
  <si>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</si>
  <si>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</si>
  <si>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</si>
  <si>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</si>
  <si>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</si>
  <si>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</si>
  <si>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</si>
  <si>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</si>
  <si>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</si>
  <si>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</si>
  <si>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</si>
  <si>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</si>
  <si>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</si>
  <si>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</si>
  <si>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</si>
  <si>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</si>
  <si>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</si>
  <si>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</si>
  <si>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</si>
  <si>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</si>
  <si>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</si>
  <si>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</si>
  <si>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</si>
  <si>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</si>
  <si>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</si>
  <si>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</si>
  <si>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</si>
  <si>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</si>
  <si>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</si>
  <si>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</si>
  <si>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</si>
  <si>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</si>
  <si>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</si>
  <si>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</si>
  <si>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</si>
  <si>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</si>
  <si>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</si>
  <si>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</si>
  <si>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</si>
  <si>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</si>
  <si>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</si>
  <si>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</si>
  <si>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</si>
  <si>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</si>
  <si>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</si>
  <si>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</si>
  <si>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</si>
  <si>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</si>
  <si>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</si>
  <si>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</si>
  <si>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</si>
  <si>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</si>
  <si>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</si>
  <si>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</si>
  <si>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</si>
  <si>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</si>
  <si>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</si>
  <si>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</si>
  <si>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</si>
  <si>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</si>
  <si>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</si>
  <si>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</si>
  <si>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</si>
  <si>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</si>
  <si>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</si>
  <si>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</si>
  <si>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</si>
  <si>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</si>
  <si>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</si>
  <si>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</si>
  <si>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</si>
  <si>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</si>
  <si>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</si>
  <si>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</si>
  <si>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</si>
  <si>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</si>
  <si>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</si>
  <si>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</si>
  <si>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</si>
  <si>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</si>
  <si>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</si>
  <si>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</si>
  <si>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</si>
  <si>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</si>
  <si>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</si>
  <si>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</si>
  <si>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</si>
  <si>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</si>
  <si>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</si>
  <si>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</si>
  <si>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</si>
  <si>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</si>
  <si>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</si>
  <si>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</si>
  <si>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</si>
  <si>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</si>
  <si>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</si>
  <si>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</si>
  <si>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</si>
  <si>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</si>
  <si>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</si>
  <si>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</si>
  <si>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</si>
  <si>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</si>
  <si>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</si>
  <si>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</si>
  <si>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</si>
  <si>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</si>
  <si>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</si>
  <si>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</si>
  <si>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</si>
  <si>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</si>
  <si>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</si>
  <si>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</si>
  <si>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</si>
  <si>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</si>
  <si>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</si>
  <si>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</si>
  <si>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</si>
  <si>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</si>
  <si>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</si>
  <si>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</si>
  <si>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</si>
  <si>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</si>
  <si>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</si>
  <si>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</si>
  <si>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</si>
  <si>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</si>
  <si>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</si>
  <si>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</si>
  <si>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</si>
  <si>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</si>
  <si>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</si>
  <si>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</si>
  <si>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</si>
  <si>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</si>
  <si>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</si>
  <si>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</si>
  <si>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</si>
  <si>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</si>
  <si>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</si>
  <si>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</si>
  <si>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</si>
  <si>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</si>
  <si>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</si>
  <si>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</si>
  <si>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</si>
  <si>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</si>
  <si>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</si>
  <si>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</si>
  <si>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</si>
  <si>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</si>
  <si>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</si>
  <si>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</si>
  <si>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</si>
  <si>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</si>
  <si>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</si>
  <si>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</si>
  <si>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</si>
  <si>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</si>
  <si>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</si>
  <si>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</si>
  <si>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</si>
  <si>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</si>
  <si>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</si>
  <si>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</si>
  <si>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</si>
  <si>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</si>
  <si>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</si>
  <si>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</si>
  <si>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</si>
  <si>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</si>
  <si>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</si>
  <si>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</si>
  <si>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</si>
  <si>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</si>
  <si>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</si>
  <si>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</si>
  <si>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</si>
  <si>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</si>
  <si>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</si>
  <si>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</si>
  <si>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</si>
  <si>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</si>
  <si>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</si>
  <si>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</si>
  <si>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</si>
  <si>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</si>
  <si>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</si>
  <si>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</si>
  <si>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</si>
  <si>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</si>
  <si>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</si>
  <si>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</si>
  <si>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</si>
  <si>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</si>
  <si>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</si>
  <si>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</si>
  <si>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</si>
  <si>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</si>
  <si>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</si>
  <si>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</si>
  <si>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</si>
  <si>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</si>
  <si>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</si>
  <si>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</si>
  <si>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</si>
  <si>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</si>
  <si>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</si>
  <si>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</si>
  <si>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</si>
  <si>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</si>
  <si>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</si>
  <si>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</si>
  <si>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</si>
  <si>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</si>
  <si>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</si>
  <si>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</si>
  <si>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</si>
  <si>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</si>
  <si>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</si>
  <si>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</si>
  <si>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</si>
  <si>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</si>
  <si>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</si>
  <si>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</si>
  <si>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</si>
  <si>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</si>
  <si>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</si>
  <si>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</si>
  <si>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</si>
  <si>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</si>
  <si>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</si>
  <si>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</si>
  <si>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</si>
  <si>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</si>
  <si>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</si>
  <si>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</si>
  <si>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</si>
  <si>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</si>
  <si>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</si>
  <si>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</si>
  <si>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</si>
  <si>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</si>
  <si>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</si>
  <si>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</si>
  <si>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</si>
  <si>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</si>
  <si>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</si>
  <si>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</si>
  <si>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</si>
  <si>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</si>
  <si>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</si>
  <si>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</si>
  <si>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</si>
  <si>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</si>
  <si>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</si>
  <si>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</si>
  <si>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</si>
  <si>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</si>
  <si>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</si>
  <si>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</si>
  <si>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</si>
  <si>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</si>
  <si>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</si>
  <si>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</si>
  <si>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</si>
  <si>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</si>
  <si>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</si>
  <si>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</si>
  <si>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</si>
  <si>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</si>
  <si>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</si>
  <si>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</si>
  <si>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</si>
  <si>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</si>
  <si>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</si>
  <si>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</si>
  <si>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</si>
  <si>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</si>
  <si>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</si>
  <si>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</si>
  <si>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</si>
  <si>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</si>
  <si>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</si>
  <si>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</si>
  <si>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</si>
  <si>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</si>
  <si>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</si>
  <si>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</si>
  <si>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</si>
  <si>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</si>
  <si>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</si>
  <si>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</si>
  <si>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</si>
  <si>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</si>
  <si>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</si>
  <si>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</si>
  <si>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</si>
  <si>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</si>
  <si>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</si>
  <si>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</si>
  <si>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</si>
  <si>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</si>
  <si>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</si>
  <si>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</si>
  <si>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</si>
  <si>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</si>
  <si>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</si>
  <si>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</si>
  <si>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</si>
  <si>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</si>
  <si>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</si>
  <si>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</si>
  <si>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</si>
  <si>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</si>
  <si>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</si>
  <si>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</si>
  <si>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</si>
  <si>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</si>
  <si>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</si>
  <si>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</si>
  <si>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</si>
  <si>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</si>
  <si>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</si>
  <si>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</si>
  <si>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</si>
  <si>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</si>
  <si>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</si>
  <si>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</si>
  <si>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</si>
  <si>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</si>
  <si>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</si>
  <si>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</si>
  <si>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</si>
  <si>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</si>
  <si>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</si>
  <si>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</si>
  <si>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</si>
  <si>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</si>
  <si>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</si>
  <si>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</si>
  <si>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</si>
  <si>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</si>
  <si>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</si>
  <si>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</si>
  <si>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</si>
  <si>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</si>
  <si>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</si>
  <si>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</si>
  <si>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</si>
  <si>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</si>
  <si>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</si>
  <si>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</si>
  <si>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</si>
  <si>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</si>
  <si>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</si>
  <si>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</si>
  <si>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</si>
  <si>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</si>
  <si>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</si>
  <si>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</si>
  <si>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</si>
  <si>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</si>
  <si>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</si>
  <si>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</si>
  <si>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</si>
  <si>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</si>
  <si>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</si>
  <si>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</si>
  <si>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</si>
  <si>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</si>
  <si>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</si>
  <si>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</si>
  <si>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</si>
  <si>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</si>
  <si>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</si>
  <si>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</si>
  <si>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</si>
  <si>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</si>
  <si>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</si>
  <si>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</si>
  <si>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</si>
  <si>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</si>
  <si>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</si>
  <si>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</si>
  <si>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</si>
  <si>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</si>
  <si>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</si>
  <si>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</si>
  <si>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</si>
  <si>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</si>
  <si>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</si>
  <si>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</si>
  <si>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</si>
  <si>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</si>
  <si>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</si>
  <si>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</si>
  <si>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</si>
  <si>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</si>
  <si>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</si>
  <si>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</si>
  <si>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</si>
  <si>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</si>
  <si>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</si>
  <si>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</si>
  <si>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</si>
  <si>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</si>
  <si>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</si>
  <si>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</si>
  <si>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</si>
  <si>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</si>
  <si>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</si>
  <si>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</si>
  <si>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</si>
  <si>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</si>
  <si>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</si>
  <si>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</si>
  <si>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</si>
  <si>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</si>
  <si>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</si>
  <si>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</si>
  <si>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</si>
  <si>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</si>
  <si>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</si>
  <si>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</si>
  <si>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</si>
  <si>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</si>
  <si>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</si>
  <si>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</si>
  <si>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</si>
  <si>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</si>
  <si>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</si>
  <si>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</si>
  <si>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</si>
  <si>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</si>
  <si>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</si>
  <si>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</si>
  <si>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</si>
  <si>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</si>
  <si>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</si>
  <si>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</si>
  <si>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</si>
  <si>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</si>
  <si>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</si>
  <si>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</si>
  <si>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</si>
  <si>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</si>
  <si>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</si>
  <si>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</si>
  <si>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</si>
  <si>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</si>
  <si>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</si>
  <si>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</si>
  <si>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</si>
  <si>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</si>
  <si>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</si>
  <si>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</si>
  <si>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</si>
  <si>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</si>
  <si>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</si>
  <si>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</si>
  <si>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</si>
  <si>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</si>
  <si>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</si>
  <si>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</si>
  <si>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</si>
  <si>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</si>
  <si>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</si>
  <si>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</si>
  <si>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</si>
  <si>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</si>
  <si>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</si>
  <si>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</si>
  <si>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</si>
  <si>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</si>
  <si>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</si>
  <si>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</si>
  <si>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</si>
  <si>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</si>
  <si>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</si>
  <si>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</si>
  <si>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</si>
  <si>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</si>
  <si>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</si>
  <si>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</si>
  <si>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</si>
  <si>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</si>
  <si>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</si>
  <si>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</si>
  <si>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</si>
  <si>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</si>
  <si>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</si>
  <si>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</si>
  <si>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</si>
  <si>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</si>
  <si>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</si>
  <si>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</si>
  <si>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</si>
  <si>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</si>
  <si>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</si>
  <si>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</si>
  <si>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</si>
  <si>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</si>
  <si>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</si>
  <si>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</si>
  <si>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</si>
  <si>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</si>
  <si>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</si>
  <si>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</si>
  <si>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</si>
  <si>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</si>
  <si>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</si>
  <si>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</si>
  <si>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</si>
  <si>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</si>
  <si>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</si>
  <si>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</si>
  <si>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</si>
  <si>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</si>
  <si>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</si>
  <si>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</si>
  <si>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</si>
  <si>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</si>
  <si>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</si>
  <si>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</si>
  <si>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</si>
  <si>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</si>
  <si>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</si>
  <si>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</si>
  <si>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</si>
  <si>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</si>
  <si>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</si>
  <si>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</si>
  <si>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</si>
  <si>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</si>
  <si>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</si>
  <si>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</si>
  <si>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</si>
  <si>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</si>
  <si>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</si>
  <si>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</si>
  <si>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</si>
  <si>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</si>
  <si>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</si>
  <si>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</si>
  <si>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</si>
  <si>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</si>
  <si>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</si>
  <si>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</si>
  <si>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</si>
  <si>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</si>
  <si>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</si>
  <si>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</si>
  <si>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</si>
  <si>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</si>
  <si>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</si>
  <si>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</si>
  <si>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</si>
  <si>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</si>
  <si>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</si>
  <si>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</si>
  <si>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</si>
  <si>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</si>
  <si>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</si>
  <si>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</si>
  <si>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</si>
  <si>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</si>
  <si>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</si>
  <si>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</si>
  <si>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</si>
  <si>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</si>
  <si>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</si>
  <si>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</si>
  <si>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</si>
  <si>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</si>
  <si>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</si>
  <si>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</si>
  <si>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</si>
  <si>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</si>
  <si>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</si>
  <si>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</si>
  <si>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</si>
  <si>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</si>
  <si>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</si>
  <si>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</si>
  <si>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</si>
  <si>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</si>
  <si>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</si>
  <si>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</si>
  <si>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</si>
  <si>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</si>
  <si>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</si>
  <si>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</si>
  <si>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</si>
  <si>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</si>
  <si>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</si>
  <si>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</si>
  <si>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</si>
  <si>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</si>
  <si>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</si>
  <si>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</si>
  <si>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</si>
  <si>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</si>
  <si>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</si>
  <si>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</si>
  <si>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</si>
  <si>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</si>
  <si>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</si>
  <si>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</si>
  <si>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</si>
  <si>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</si>
  <si>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</si>
  <si>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</si>
  <si>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</si>
  <si>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</si>
  <si>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</si>
  <si>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</si>
  <si>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</si>
  <si>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</si>
  <si>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</si>
  <si>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</si>
  <si>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</si>
  <si>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</si>
  <si>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</si>
  <si>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</si>
  <si>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</si>
  <si>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</si>
  <si>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</si>
  <si>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</si>
  <si>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</si>
  <si>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</si>
  <si>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</si>
  <si>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</si>
  <si>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</si>
  <si>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</si>
  <si>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</si>
  <si>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</si>
  <si>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</si>
  <si>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</si>
  <si>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</si>
  <si>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</si>
  <si>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</si>
  <si>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</si>
  <si>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</si>
  <si>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</si>
  <si>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</si>
  <si>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</si>
  <si>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</si>
  <si>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</si>
  <si>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</si>
  <si>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</si>
  <si>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</si>
  <si>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</si>
  <si>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</si>
  <si>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</si>
  <si>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</si>
  <si>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</si>
  <si>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</si>
  <si>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</si>
  <si>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</si>
  <si>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</si>
  <si>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</si>
  <si>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</si>
  <si>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</si>
  <si>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</si>
  <si>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</si>
  <si>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</si>
  <si>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</si>
  <si>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</si>
  <si>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</si>
  <si>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</si>
  <si>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</si>
  <si>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</si>
  <si>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</si>
  <si>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</si>
  <si>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</si>
  <si>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</si>
  <si>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</si>
  <si>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</si>
  <si>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</si>
  <si>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</si>
  <si>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</si>
  <si>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</si>
  <si>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</si>
  <si>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</si>
  <si>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</si>
  <si>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</si>
  <si>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</si>
  <si>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</si>
  <si>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</si>
  <si>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</si>
  <si>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</si>
  <si>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</si>
  <si>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</si>
  <si>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</si>
  <si>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</si>
  <si>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</si>
  <si>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</si>
  <si>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</si>
  <si>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</si>
  <si>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</si>
  <si>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</si>
  <si>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</si>
  <si>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</si>
  <si>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</si>
  <si>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</si>
  <si>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</si>
  <si>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</si>
  <si>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</si>
  <si>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</si>
  <si>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</si>
  <si>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</si>
  <si>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</si>
  <si>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</si>
  <si>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</si>
  <si>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</si>
  <si>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</si>
  <si>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</si>
  <si>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</si>
  <si>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</si>
  <si>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</si>
  <si>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</si>
  <si>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</si>
  <si>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</si>
  <si>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</si>
  <si>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</si>
  <si>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</si>
  <si>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</si>
  <si>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</si>
  <si>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</si>
  <si>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</si>
  <si>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</si>
  <si>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</si>
  <si>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</si>
  <si>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</si>
  <si>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</si>
  <si>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</si>
  <si>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</si>
  <si>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</si>
  <si>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</si>
  <si>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</si>
  <si>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</si>
  <si>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</si>
  <si>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</si>
  <si>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</si>
  <si>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</si>
  <si>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</si>
  <si>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</si>
  <si>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</si>
  <si>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</si>
  <si>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</si>
  <si>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</si>
  <si>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</si>
  <si>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</si>
  <si>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</si>
  <si>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</si>
  <si>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</si>
  <si>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</si>
  <si>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</si>
  <si>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</si>
  <si>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</si>
  <si>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</si>
  <si>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</si>
  <si>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</si>
  <si>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</si>
  <si>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</si>
  <si>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</si>
  <si>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</si>
  <si>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</si>
  <si>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</si>
  <si>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</si>
  <si>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</si>
  <si>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</si>
  <si>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</si>
  <si>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</si>
  <si>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</si>
  <si>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</si>
  <si>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</si>
  <si>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</si>
  <si>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</si>
  <si>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</si>
  <si>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</si>
  <si>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</si>
  <si>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</si>
  <si>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</si>
  <si>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</si>
  <si>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</si>
  <si>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</si>
  <si>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</si>
  <si>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</si>
  <si>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</si>
  <si>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</si>
  <si>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</si>
  <si>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</si>
  <si>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</si>
  <si>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</si>
  <si>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</si>
  <si>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</si>
  <si>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</si>
  <si>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</si>
  <si>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</si>
  <si>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</si>
  <si>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</si>
  <si>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</si>
  <si>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</si>
  <si>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</si>
  <si>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</si>
  <si>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</si>
  <si>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</si>
  <si>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</si>
  <si>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</si>
  <si>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</si>
  <si>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</si>
  <si>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</si>
  <si>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</si>
  <si>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</si>
  <si>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</si>
  <si>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</si>
  <si>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</si>
  <si>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</si>
  <si>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</si>
  <si>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</si>
  <si>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</si>
  <si>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</si>
  <si>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</si>
  <si>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</si>
  <si>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</si>
  <si>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</si>
  <si>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</si>
  <si>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</si>
  <si>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</si>
  <si>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</si>
  <si>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</si>
  <si>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</si>
  <si>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</si>
  <si>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</si>
  <si>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</si>
  <si>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</si>
  <si>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</si>
  <si>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</si>
  <si>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</si>
  <si>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</si>
  <si>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</si>
  <si>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</si>
  <si>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</si>
  <si>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</si>
  <si>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</si>
  <si>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</si>
  <si>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</si>
  <si>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</si>
  <si>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</si>
  <si>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</si>
  <si>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</si>
  <si>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</si>
  <si>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</si>
  <si>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</si>
  <si>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</si>
  <si>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</si>
  <si>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</si>
  <si>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</si>
  <si>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</si>
  <si>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</si>
  <si>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</si>
  <si>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</si>
  <si>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</si>
  <si>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</si>
  <si>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</si>
  <si>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</si>
  <si>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</si>
  <si>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</si>
  <si>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</si>
  <si>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</si>
  <si>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</si>
  <si>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</si>
  <si>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</si>
  <si>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</si>
  <si>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</si>
  <si>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</si>
  <si>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</si>
  <si>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</si>
  <si>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</si>
  <si>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</si>
  <si>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</si>
  <si>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</si>
  <si>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</si>
  <si>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</si>
  <si>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</si>
  <si>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</si>
  <si>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</si>
  <si>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</si>
  <si>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</si>
  <si>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</si>
  <si>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</si>
  <si>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</si>
  <si>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</si>
  <si>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</si>
  <si>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</si>
  <si>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</si>
  <si>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</si>
  <si>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</si>
  <si>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</si>
  <si>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</si>
  <si>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</si>
  <si>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</si>
  <si>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</si>
  <si>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</si>
  <si>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</si>
  <si>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</si>
  <si>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</si>
  <si>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</si>
  <si>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</si>
  <si>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</si>
  <si>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</si>
  <si>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</si>
  <si>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</si>
  <si>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</si>
  <si>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</si>
  <si>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</si>
  <si>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</si>
  <si>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</si>
  <si>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</si>
  <si>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</si>
  <si>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</si>
  <si>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</si>
  <si>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</si>
  <si>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</si>
  <si>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</si>
  <si>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</si>
  <si>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</si>
  <si>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</si>
  <si>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</si>
  <si>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</si>
  <si>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</si>
  <si>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</si>
  <si>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</si>
  <si>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</si>
  <si>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</si>
  <si>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</si>
  <si>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</si>
  <si>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</si>
  <si>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</si>
  <si>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</si>
  <si>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</si>
  <si>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</si>
  <si>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</si>
  <si>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</si>
  <si>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</si>
  <si>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</si>
  <si>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</si>
  <si>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</si>
  <si>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</si>
  <si>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</si>
  <si>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</si>
  <si>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</si>
  <si>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</si>
  <si>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</si>
  <si>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</si>
  <si>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</si>
  <si>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</si>
  <si>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</si>
  <si>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</si>
  <si>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</si>
  <si>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</si>
  <si>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</si>
  <si>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</si>
  <si>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</si>
  <si>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</si>
  <si>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</si>
  <si>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</si>
  <si>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</si>
  <si>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</si>
  <si>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</si>
  <si>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</si>
  <si>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</si>
  <si>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</si>
  <si>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</si>
  <si>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</si>
  <si>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</si>
  <si>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</si>
  <si>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</si>
  <si>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</si>
  <si>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</si>
  <si>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</si>
  <si>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</si>
  <si>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</si>
  <si>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</si>
  <si>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</si>
  <si>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</si>
  <si>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</si>
  <si>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</si>
  <si>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</si>
  <si>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</si>
  <si>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</si>
  <si>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</si>
  <si>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</si>
  <si>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</si>
  <si>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</si>
  <si>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</si>
  <si>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</si>
  <si>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</si>
  <si>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</si>
  <si>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</si>
  <si>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</si>
  <si>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</si>
  <si>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</si>
  <si>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</si>
  <si>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</si>
  <si>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</si>
  <si>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</si>
  <si>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</si>
  <si>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</si>
  <si>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</si>
  <si>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</si>
  <si>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</si>
  <si>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</si>
  <si>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</si>
  <si>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</si>
  <si>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</si>
  <si>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</si>
  <si>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</si>
  <si>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</si>
  <si>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</si>
  <si>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</si>
  <si>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</si>
  <si>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</si>
  <si>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</si>
  <si>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</si>
  <si>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</si>
  <si>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</si>
  <si>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</si>
  <si>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</si>
  <si>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</si>
  <si>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</si>
  <si>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</si>
  <si>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</si>
  <si>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</si>
  <si>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</si>
  <si>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</si>
  <si>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</si>
  <si>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</si>
  <si>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</si>
  <si>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</si>
  <si>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</si>
  <si>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</si>
  <si>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</si>
  <si>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</si>
  <si>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</si>
  <si>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</si>
  <si>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</si>
  <si>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</si>
  <si>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</si>
  <si>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</si>
  <si>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</si>
  <si>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</si>
  <si>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</si>
  <si>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</si>
  <si>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</si>
  <si>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</si>
  <si>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</si>
  <si>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</si>
  <si>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</si>
  <si>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</si>
  <si>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</si>
  <si>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</si>
  <si>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</si>
  <si>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</si>
  <si>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</si>
  <si>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</si>
  <si>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</si>
  <si>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</si>
  <si>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</si>
  <si>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</si>
  <si>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</si>
  <si>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</si>
  <si>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</si>
  <si>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</si>
  <si>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</si>
  <si>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</si>
  <si>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</si>
  <si>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</si>
  <si>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</si>
  <si>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</si>
  <si>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</si>
  <si>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</si>
  <si>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</si>
  <si>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</si>
  <si>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</si>
  <si>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</si>
  <si>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</si>
  <si>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</si>
  <si>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</si>
  <si>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</si>
  <si>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</si>
  <si>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</si>
  <si>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</si>
  <si>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</si>
  <si>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</si>
  <si>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</si>
  <si>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</si>
  <si>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</si>
  <si>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</si>
  <si>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</si>
  <si>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</si>
  <si>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</si>
  <si>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</si>
  <si>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</si>
  <si>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</si>
  <si>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</si>
  <si>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</si>
  <si>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</si>
  <si>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</si>
  <si>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</si>
  <si>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</si>
  <si>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</si>
  <si>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</si>
  <si>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</si>
  <si>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</si>
  <si>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</si>
  <si>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</si>
  <si>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</si>
  <si>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</si>
  <si>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</si>
  <si>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</si>
  <si>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</si>
  <si>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</si>
  <si>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</si>
  <si>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</si>
  <si>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</si>
  <si>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</si>
  <si>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</si>
  <si>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</si>
  <si>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</si>
  <si>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</si>
  <si>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</si>
  <si>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</si>
  <si>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</si>
  <si>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</si>
  <si>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</si>
  <si>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</si>
  <si>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</si>
  <si>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</si>
  <si>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</si>
  <si>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</si>
  <si>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</si>
  <si>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</si>
  <si>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</si>
  <si>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</si>
  <si>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</si>
  <si>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</si>
  <si>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</si>
  <si>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</si>
  <si>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</si>
  <si>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</si>
  <si>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</si>
  <si>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</si>
  <si>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</si>
  <si>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</si>
  <si>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</si>
  <si>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</si>
  <si>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</si>
  <si>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</si>
  <si>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</si>
  <si>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</si>
  <si>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</si>
  <si>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</si>
  <si>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</si>
  <si>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</si>
  <si>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</si>
  <si>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</si>
  <si>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</si>
  <si>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</si>
  <si>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</si>
  <si>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</si>
  <si>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</si>
  <si>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</si>
  <si>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</si>
  <si>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</si>
  <si>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</si>
  <si>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</si>
  <si>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</si>
  <si>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</si>
  <si>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</si>
  <si>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</si>
  <si>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</si>
  <si>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</si>
  <si>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</si>
  <si>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</si>
  <si>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</si>
  <si>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</si>
  <si>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</si>
  <si>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</si>
  <si>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</si>
  <si>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</si>
  <si>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</si>
  <si>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</si>
  <si>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</si>
  <si>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</si>
  <si>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</si>
  <si>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</si>
  <si>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</si>
  <si>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</si>
  <si>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</si>
  <si>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</si>
  <si>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</si>
  <si>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</si>
  <si>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</si>
  <si>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</si>
  <si>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</si>
  <si>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</si>
  <si>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</si>
  <si>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</si>
  <si>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</si>
  <si>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</si>
  <si>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</si>
  <si>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</si>
  <si>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</si>
  <si>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</si>
  <si>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</si>
  <si>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</si>
  <si>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</si>
  <si>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</si>
  <si>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</si>
  <si>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</si>
  <si>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</si>
  <si>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</si>
  <si>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</si>
  <si>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</si>
  <si>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</si>
  <si>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</si>
  <si>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</si>
  <si>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</si>
  <si>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</si>
  <si>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</si>
  <si>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</si>
  <si>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</si>
  <si>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</si>
  <si>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</si>
  <si>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</si>
  <si>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</si>
  <si>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</si>
  <si>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</si>
  <si>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</si>
  <si>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</si>
  <si>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</si>
  <si>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</si>
  <si>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</si>
  <si>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</si>
  <si>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</si>
  <si>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</si>
  <si>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</si>
  <si>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</si>
  <si>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</si>
  <si>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</si>
  <si>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</si>
  <si>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</si>
  <si>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</si>
  <si>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</si>
  <si>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</si>
  <si>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</si>
  <si>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</si>
  <si>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</si>
  <si>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</si>
  <si>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</si>
  <si>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</si>
  <si>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</si>
  <si>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</si>
  <si>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</si>
  <si>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</si>
  <si>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</si>
  <si>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</si>
  <si>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</si>
  <si>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</si>
  <si>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</si>
  <si>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</si>
  <si>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</si>
  <si>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</si>
  <si>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</si>
  <si>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</si>
  <si>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</si>
  <si>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</si>
  <si>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</si>
  <si>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</si>
  <si>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</si>
  <si>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</si>
  <si>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</si>
  <si>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</si>
  <si>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</si>
  <si>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</si>
  <si>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</si>
  <si>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</si>
  <si>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</si>
  <si>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</si>
  <si>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</si>
  <si>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</si>
  <si>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</si>
  <si>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</si>
  <si>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</si>
  <si>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</si>
  <si>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</si>
  <si>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</si>
  <si>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</si>
  <si>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</si>
  <si>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</si>
  <si>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</si>
  <si>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</si>
  <si>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</si>
  <si>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</si>
  <si>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</si>
  <si>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</si>
  <si>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</si>
  <si>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</si>
  <si>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</si>
  <si>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</si>
  <si>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</si>
  <si>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</si>
  <si>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</si>
  <si>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</si>
  <si>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</si>
  <si>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</si>
  <si>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</si>
  <si>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</si>
  <si>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</si>
  <si>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</si>
  <si>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</si>
  <si>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</si>
  <si>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</si>
  <si>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</si>
  <si>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</si>
  <si>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</si>
  <si>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</si>
  <si>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</si>
  <si>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</si>
  <si>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</si>
  <si>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</si>
  <si>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</si>
  <si>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</si>
  <si>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</si>
  <si>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</si>
  <si>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</si>
  <si>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</si>
  <si>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</si>
  <si>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</si>
  <si>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</si>
  <si>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</si>
  <si>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</si>
  <si>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</si>
  <si>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</si>
  <si>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</si>
  <si>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</si>
  <si>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</si>
  <si>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</si>
  <si>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</si>
  <si>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</si>
  <si>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</si>
  <si>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</si>
  <si>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</si>
  <si>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</si>
  <si>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</si>
  <si>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</si>
  <si>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</si>
  <si>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</si>
  <si>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</si>
  <si>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</si>
  <si>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</si>
  <si>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</si>
  <si>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</si>
  <si>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</si>
  <si>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</si>
  <si>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</si>
  <si>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</si>
  <si>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</si>
  <si>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</si>
  <si>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</si>
  <si>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</si>
  <si>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</si>
  <si>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</si>
  <si>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</si>
  <si>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</si>
  <si>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</si>
  <si>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</si>
  <si>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</si>
  <si>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</si>
  <si>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</si>
  <si>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</si>
  <si>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</si>
  <si>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</si>
  <si>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</si>
  <si>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</si>
  <si>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</si>
  <si>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</si>
  <si>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</si>
  <si>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</si>
  <si>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</si>
  <si>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</si>
  <si>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</si>
  <si>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</si>
  <si>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</si>
  <si>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</si>
  <si>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</si>
  <si>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</si>
  <si>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</si>
  <si>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</si>
  <si>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</si>
  <si>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</si>
  <si>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</si>
  <si>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</si>
  <si>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</si>
  <si>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</si>
  <si>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</si>
  <si>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</si>
  <si>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</si>
  <si>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</si>
  <si>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</si>
  <si>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</si>
  <si>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</si>
  <si>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</si>
  <si>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</si>
  <si>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</si>
  <si>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</si>
  <si>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</si>
  <si>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</si>
  <si>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</si>
  <si>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</si>
  <si>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</si>
  <si>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</si>
  <si>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</si>
  <si>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</si>
  <si>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</si>
  <si>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</si>
  <si>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</si>
  <si>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</si>
  <si>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</si>
  <si>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</si>
  <si>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</si>
  <si>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</si>
  <si>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</si>
  <si>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</si>
  <si>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</si>
  <si>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</si>
  <si>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</si>
  <si>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</si>
  <si>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</si>
  <si>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</si>
  <si>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</si>
  <si>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</si>
  <si>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</si>
  <si>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</si>
  <si>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</si>
  <si>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</si>
  <si>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</si>
  <si>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</si>
  <si>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</si>
  <si>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</si>
  <si>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</si>
  <si>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</si>
  <si>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</si>
  <si>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</si>
  <si>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</si>
  <si>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</si>
  <si>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</si>
  <si>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</si>
  <si>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</si>
  <si>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</si>
  <si>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</si>
  <si>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</si>
  <si>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</si>
  <si>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</si>
  <si>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</si>
  <si>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</si>
  <si>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</si>
  <si>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</si>
  <si>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</si>
  <si>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</si>
  <si>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</si>
  <si>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</si>
  <si>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</si>
  <si>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</si>
  <si>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</si>
  <si>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</si>
  <si>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</si>
  <si>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</si>
  <si>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</si>
  <si>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</si>
  <si>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</si>
  <si>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</si>
  <si>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</si>
  <si>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</si>
  <si>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</si>
  <si>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</si>
  <si>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</si>
  <si>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</si>
  <si>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</si>
  <si>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</si>
  <si>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</si>
  <si>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</si>
  <si>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</si>
  <si>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</si>
  <si>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</si>
  <si>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</si>
  <si>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</si>
  <si>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</si>
  <si>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</si>
  <si>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</si>
  <si>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</si>
  <si>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</si>
  <si>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</si>
  <si>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</si>
  <si>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</si>
  <si>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</si>
  <si>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</si>
  <si>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</si>
  <si>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</si>
  <si>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</si>
  <si>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</si>
  <si>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</si>
  <si>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</si>
  <si>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</si>
  <si>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</si>
  <si>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</si>
  <si>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</si>
  <si>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</si>
  <si>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</si>
  <si>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</si>
  <si>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</si>
  <si>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</si>
  <si>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</si>
  <si>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</si>
  <si>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</si>
  <si>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</si>
  <si>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</si>
  <si>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</si>
  <si>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</si>
  <si>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</si>
  <si>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</si>
  <si>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</si>
  <si>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</si>
  <si>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</si>
  <si>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</si>
  <si>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</si>
  <si>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</si>
  <si>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</si>
  <si>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</si>
  <si>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</si>
  <si>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</si>
  <si>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</si>
  <si>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</si>
  <si>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</si>
  <si>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</si>
  <si>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</si>
  <si>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</si>
  <si>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</si>
  <si>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</si>
  <si>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</si>
  <si>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</si>
  <si>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</si>
  <si>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</si>
  <si>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</si>
  <si>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</si>
  <si>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</si>
  <si>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</si>
  <si>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</si>
  <si>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</si>
  <si>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</si>
  <si>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</si>
  <si>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</si>
  <si>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</si>
  <si>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</si>
  <si>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</si>
  <si>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</si>
  <si>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</si>
  <si>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</si>
  <si>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</si>
  <si>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</si>
  <si>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</si>
  <si>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</si>
  <si>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</si>
  <si>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</si>
  <si>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</si>
  <si>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</si>
  <si>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</si>
  <si>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</si>
  <si>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</si>
  <si>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</si>
  <si>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</si>
  <si>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</si>
  <si>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</si>
  <si>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</si>
  <si>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</si>
  <si>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</si>
  <si>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</si>
  <si>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</si>
  <si>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</si>
  <si>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</si>
  <si>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</si>
  <si>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</si>
  <si>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</si>
  <si>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</si>
  <si>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</si>
  <si>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</si>
  <si>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</si>
  <si>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</si>
  <si>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</si>
  <si>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</si>
  <si>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</si>
  <si>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</si>
  <si>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</si>
  <si>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</si>
  <si>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</si>
  <si>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</si>
  <si>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</si>
  <si>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</si>
  <si>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</si>
  <si>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</si>
  <si>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</si>
  <si>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</si>
  <si>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</si>
  <si>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</si>
  <si>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</si>
  <si>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</si>
  <si>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</si>
  <si>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</si>
  <si>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</si>
  <si>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</si>
  <si>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</si>
  <si>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</si>
  <si>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</si>
  <si>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</si>
  <si>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</si>
  <si>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</si>
  <si>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</si>
  <si>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</si>
  <si>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</si>
  <si>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</si>
  <si>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</si>
  <si>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</si>
  <si>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</si>
  <si>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</si>
  <si>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</si>
  <si>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</si>
  <si>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</si>
  <si>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</si>
  <si>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</si>
  <si>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</si>
  <si>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</si>
  <si>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</si>
  <si>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</si>
  <si>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</si>
  <si>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</si>
  <si>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</si>
  <si>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</si>
  <si>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</si>
  <si>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</si>
  <si>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</si>
  <si>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</si>
  <si>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</si>
  <si>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</si>
  <si>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</si>
  <si>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</si>
  <si>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</si>
  <si>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</si>
  <si>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</si>
  <si>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</si>
  <si>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</si>
  <si>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</si>
  <si>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</si>
  <si>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</si>
  <si>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</si>
  <si>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</si>
  <si>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</si>
  <si>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</si>
  <si>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</si>
  <si>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</si>
  <si>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</si>
  <si>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</si>
  <si>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</si>
  <si>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</si>
  <si>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</si>
  <si>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</si>
  <si>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</si>
  <si>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</si>
  <si>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</si>
  <si>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</si>
  <si>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</si>
  <si>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</si>
  <si>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</si>
  <si>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</si>
  <si>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</si>
  <si>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</si>
  <si>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</si>
  <si>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</si>
  <si>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</si>
  <si>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</si>
  <si>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</si>
  <si>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</si>
  <si>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</si>
  <si>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</si>
  <si>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</si>
  <si>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</si>
  <si>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</si>
  <si>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</si>
  <si>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</si>
  <si>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</si>
  <si>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</si>
  <si>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</si>
  <si>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</si>
  <si>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</si>
  <si>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</si>
  <si>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</si>
  <si>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</si>
  <si>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</si>
  <si>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</si>
  <si>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</si>
  <si>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</si>
  <si>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</si>
  <si>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</si>
  <si>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</si>
  <si>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</si>
  <si>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</si>
  <si>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</si>
  <si>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</si>
  <si>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</si>
  <si>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</si>
  <si>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</si>
  <si>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</si>
  <si>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</si>
  <si>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</si>
  <si>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</si>
  <si>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</si>
  <si>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</si>
  <si>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</si>
  <si>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</si>
  <si>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</si>
  <si>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</si>
  <si>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</si>
  <si>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</si>
  <si>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</si>
  <si>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</si>
  <si>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</si>
  <si>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</si>
  <si>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</si>
  <si>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</si>
  <si>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</si>
  <si>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</si>
  <si>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</si>
  <si>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</si>
  <si>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</si>
  <si>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</si>
  <si>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</si>
  <si>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</si>
  <si>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</si>
  <si>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</si>
  <si>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</si>
  <si>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</si>
  <si>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</si>
  <si>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</si>
  <si>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</si>
  <si>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</si>
  <si>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</si>
  <si>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</si>
  <si>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</si>
  <si>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</si>
  <si>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</si>
  <si>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</si>
  <si>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</si>
  <si>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</si>
  <si>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</si>
  <si>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</si>
  <si>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</si>
  <si>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</si>
  <si>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</si>
  <si>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</si>
  <si>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</si>
  <si>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</si>
  <si>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</si>
  <si>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</si>
  <si>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</si>
  <si>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</si>
  <si>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</si>
  <si>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</si>
  <si>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</si>
  <si>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</si>
  <si>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</si>
  <si>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</si>
  <si>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</si>
  <si>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</si>
  <si>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</si>
  <si>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</si>
  <si>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</si>
  <si>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</si>
  <si>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</si>
  <si>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</si>
  <si>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</si>
  <si>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</si>
  <si>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</si>
  <si>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</si>
  <si>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</si>
  <si>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</si>
  <si>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</si>
  <si>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</si>
  <si>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</si>
  <si>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</si>
  <si>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</si>
  <si>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</si>
  <si>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</si>
  <si>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</si>
  <si>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</si>
  <si>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</si>
  <si>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</si>
  <si>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</si>
  <si>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</si>
  <si>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</si>
  <si>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</si>
  <si>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</si>
  <si>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</si>
  <si>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</si>
  <si>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</si>
  <si>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</si>
  <si>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</si>
  <si>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</si>
  <si>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</si>
  <si>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</si>
  <si>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</si>
  <si>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</si>
  <si>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</si>
  <si>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</si>
  <si>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</si>
  <si>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</si>
  <si>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</si>
  <si>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</si>
  <si>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</si>
  <si>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</si>
  <si>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</si>
  <si>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</si>
  <si>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</si>
  <si>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</si>
  <si>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</si>
  <si>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</si>
  <si>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</si>
  <si>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</si>
  <si>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</si>
  <si>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</si>
  <si>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</si>
  <si>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</si>
  <si>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</si>
  <si>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</si>
  <si>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</si>
  <si>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</si>
  <si>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</si>
  <si>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</si>
  <si>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</si>
  <si>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</si>
  <si>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</si>
  <si>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</si>
  <si>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</si>
  <si>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</si>
  <si>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</si>
  <si>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</si>
  <si>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</si>
  <si>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</si>
  <si>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</si>
  <si>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</si>
  <si>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</si>
  <si>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</si>
  <si>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</si>
  <si>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</si>
  <si>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</si>
  <si>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</si>
  <si>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</si>
  <si>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</si>
  <si>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</si>
  <si>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</si>
  <si>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</si>
  <si>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</si>
  <si>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</si>
  <si>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</si>
  <si>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</si>
  <si>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</si>
  <si>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</si>
  <si>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</si>
  <si>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</si>
  <si>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</si>
  <si>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</si>
  <si>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</si>
  <si>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</si>
  <si>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</si>
  <si>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</si>
  <si>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</si>
  <si>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</si>
  <si>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</si>
  <si>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</si>
  <si>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</si>
  <si>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</si>
  <si>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</si>
  <si>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</si>
  <si>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</si>
  <si>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</si>
  <si>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</si>
  <si>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</si>
  <si>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</si>
  <si>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</si>
  <si>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</si>
  <si>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</si>
  <si>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</si>
  <si>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</si>
  <si>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</si>
  <si>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</si>
  <si>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</si>
  <si>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</si>
  <si>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</si>
  <si>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</si>
  <si>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</si>
  <si>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</si>
  <si>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</si>
  <si>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</si>
  <si>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</si>
  <si>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</si>
  <si>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</si>
  <si>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</si>
  <si>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</si>
  <si>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</si>
  <si>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</si>
  <si>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</si>
  <si>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</si>
  <si>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</si>
  <si>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</si>
  <si>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</si>
  <si>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</si>
  <si>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</si>
  <si>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</si>
  <si>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</si>
  <si>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</si>
  <si>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</si>
  <si>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</si>
  <si>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</si>
  <si>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</si>
  <si>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</si>
  <si>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</si>
  <si>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</si>
  <si>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</si>
  <si>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</si>
  <si>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</si>
  <si>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</si>
  <si>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</si>
  <si>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</si>
  <si>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</si>
  <si>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</si>
  <si>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</si>
  <si>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</si>
  <si>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</si>
  <si>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</si>
  <si>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</si>
  <si>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</si>
  <si>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</si>
  <si>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</si>
  <si>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</si>
  <si>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</si>
  <si>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</si>
  <si>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</si>
  <si>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</si>
  <si>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</si>
  <si>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</si>
  <si>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</si>
  <si>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</si>
  <si>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</si>
  <si>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</si>
  <si>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</si>
  <si>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</si>
  <si>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</si>
  <si>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</si>
  <si>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</si>
  <si>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</si>
  <si>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</si>
  <si>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</si>
  <si>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</si>
  <si>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</si>
  <si>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</si>
  <si>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</si>
  <si>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</si>
  <si>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</si>
  <si>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</si>
  <si>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</si>
  <si>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</si>
  <si>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</si>
  <si>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</si>
  <si>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</si>
  <si>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</si>
  <si>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</si>
  <si>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</si>
  <si>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</si>
  <si>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</si>
  <si>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</si>
  <si>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</si>
  <si>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</si>
  <si>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</si>
  <si>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</si>
  <si>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</si>
  <si>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</si>
  <si>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</si>
  <si>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</si>
  <si>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</si>
  <si>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</si>
  <si>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</si>
  <si>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</si>
  <si>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</si>
  <si>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</si>
  <si>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</si>
  <si>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</si>
  <si>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</si>
  <si>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</si>
  <si>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</si>
  <si>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</si>
  <si>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</si>
  <si>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</si>
  <si>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</si>
  <si>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</si>
  <si>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</si>
  <si>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</si>
  <si>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</si>
  <si>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</si>
  <si>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</si>
  <si>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</si>
  <si>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</si>
  <si>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</si>
  <si>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</si>
  <si>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</si>
  <si>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</si>
  <si>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</si>
  <si>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</si>
  <si>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</si>
  <si>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</si>
  <si>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</si>
  <si>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</si>
  <si>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</si>
  <si>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</si>
  <si>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</si>
  <si>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</si>
  <si>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</si>
  <si>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</si>
  <si>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</si>
  <si>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</si>
  <si>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</si>
  <si>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</si>
  <si>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</si>
  <si>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</si>
  <si>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</si>
  <si>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</si>
  <si>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</si>
  <si>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</si>
  <si>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</si>
  <si>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</si>
  <si>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</si>
  <si>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</si>
  <si>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</si>
  <si>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</si>
  <si>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</si>
  <si>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</si>
  <si>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</si>
  <si>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</si>
  <si>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</si>
  <si>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</si>
  <si>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</si>
  <si>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</si>
  <si>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</si>
  <si>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</si>
  <si>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</si>
  <si>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</si>
  <si>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</si>
  <si>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</si>
  <si>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</si>
  <si>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</si>
  <si>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</si>
  <si>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</si>
  <si>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</si>
  <si>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</si>
  <si>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</si>
  <si>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</si>
  <si>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</si>
  <si>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</si>
  <si>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</si>
  <si>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</si>
  <si>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</si>
  <si>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</si>
  <si>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</si>
  <si>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</si>
  <si>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</si>
  <si>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</si>
  <si>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</si>
  <si>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</si>
  <si>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</si>
  <si>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</si>
  <si>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</si>
  <si>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</si>
  <si>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</si>
  <si>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</si>
  <si>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</si>
  <si>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</si>
  <si>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</si>
  <si>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</si>
  <si>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</si>
  <si>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</si>
  <si>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</si>
  <si>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</si>
  <si>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</si>
  <si>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</si>
  <si>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</si>
  <si>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</si>
  <si>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</si>
  <si>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</si>
  <si>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</si>
  <si>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</si>
  <si>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</si>
  <si>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</si>
  <si>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</si>
  <si>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</si>
  <si>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</si>
  <si>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</si>
  <si>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</si>
  <si>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</si>
  <si>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</si>
  <si>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</si>
  <si>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</si>
  <si>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</si>
  <si>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</si>
  <si>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</si>
  <si>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</si>
  <si>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</si>
  <si>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</si>
  <si>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</si>
  <si>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</si>
  <si>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</si>
  <si>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</si>
  <si>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</si>
  <si>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</si>
  <si>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</si>
  <si>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</si>
  <si>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</si>
  <si>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</si>
  <si>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</si>
  <si>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</si>
  <si>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</si>
  <si>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</si>
  <si>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</si>
  <si>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</si>
  <si>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</si>
  <si>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</si>
  <si>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</si>
  <si>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</si>
  <si>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</si>
  <si>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</si>
  <si>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</si>
  <si>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</si>
  <si>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</si>
  <si>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</si>
  <si>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</si>
  <si>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</si>
  <si>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</si>
  <si>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</si>
  <si>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</si>
  <si>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</si>
  <si>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</si>
  <si>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</si>
  <si>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</si>
  <si>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</si>
  <si>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</si>
  <si>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</si>
  <si>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</si>
  <si>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</si>
  <si>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</si>
  <si>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</si>
  <si>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</si>
  <si>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</si>
  <si>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</si>
  <si>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</si>
  <si>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</si>
  <si>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</si>
  <si>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</si>
  <si>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</si>
  <si>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</si>
  <si>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</si>
  <si>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</si>
  <si>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</si>
  <si>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</si>
  <si>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</si>
  <si>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</si>
  <si>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</si>
  <si>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</si>
  <si>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</si>
  <si>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</si>
  <si>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</si>
  <si>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</si>
  <si>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</si>
  <si>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</si>
  <si>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</si>
  <si>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</si>
  <si>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</si>
  <si>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</si>
  <si>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</si>
  <si>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</si>
  <si>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</si>
  <si>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</si>
  <si>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</si>
  <si>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</si>
  <si>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</si>
  <si>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</si>
  <si>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</si>
  <si>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</si>
  <si>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</si>
  <si>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</si>
  <si>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</si>
  <si>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</si>
  <si>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</si>
  <si>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</si>
  <si>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</si>
  <si>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</si>
  <si>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</si>
  <si>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</si>
  <si>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</si>
  <si>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</si>
  <si>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</si>
  <si>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</si>
  <si>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</si>
  <si>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</si>
  <si>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</si>
  <si>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</si>
  <si>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</si>
  <si>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</si>
  <si>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</si>
  <si>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</si>
  <si>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</si>
  <si>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</si>
  <si>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</si>
  <si>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</si>
  <si>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</si>
  <si>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</si>
  <si>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</si>
  <si>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</si>
  <si>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</si>
  <si>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</si>
  <si>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</si>
  <si>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</si>
  <si>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</si>
  <si>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</si>
  <si>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</si>
  <si>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</si>
  <si>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</si>
  <si>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</si>
  <si>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</si>
  <si>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</si>
  <si>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</si>
  <si>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</si>
  <si>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</si>
  <si>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</si>
  <si>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</si>
  <si>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</si>
  <si>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</si>
  <si>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</si>
  <si>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</si>
  <si>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</si>
  <si>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</si>
  <si>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</si>
  <si>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</si>
  <si>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</si>
  <si>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</si>
  <si>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</si>
  <si>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</si>
  <si>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</si>
  <si>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</si>
  <si>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</si>
  <si>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</si>
  <si>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</si>
  <si>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</si>
  <si>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</si>
  <si>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</si>
  <si>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</si>
  <si>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</si>
  <si>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</si>
  <si>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</si>
  <si>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</si>
  <si>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</si>
  <si>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</si>
  <si>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</si>
  <si>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</si>
  <si>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</si>
  <si>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</si>
  <si>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</si>
  <si>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</si>
  <si>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</si>
  <si>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</si>
  <si>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</si>
  <si>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</si>
  <si>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</si>
  <si>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</si>
  <si>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</si>
  <si>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</si>
  <si>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</si>
  <si>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</si>
  <si>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</si>
  <si>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</si>
  <si>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</si>
  <si>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</si>
  <si>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</si>
  <si>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</si>
  <si>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</si>
  <si>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</si>
  <si>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</si>
  <si>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</si>
  <si>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</si>
  <si>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</si>
  <si>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</si>
  <si>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</si>
  <si>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</si>
  <si>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</si>
  <si>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</si>
  <si>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</si>
  <si>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</si>
  <si>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</si>
  <si>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</si>
  <si>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</si>
  <si>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</si>
  <si>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</si>
  <si>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</si>
  <si>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</si>
  <si>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</si>
  <si>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</si>
  <si>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</si>
  <si>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</si>
  <si>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</si>
  <si>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</si>
  <si>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</si>
  <si>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</si>
  <si>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</si>
  <si>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</si>
  <si>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</si>
  <si>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</si>
  <si>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</si>
  <si>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</si>
  <si>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</si>
  <si>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</si>
  <si>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</si>
  <si>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</si>
  <si>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</si>
  <si>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</si>
  <si>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</si>
  <si>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</si>
  <si>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</si>
  <si>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</si>
  <si>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</si>
  <si>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</si>
  <si>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</si>
  <si>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</si>
  <si>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</si>
  <si>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</si>
  <si>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</si>
  <si>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</si>
  <si>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</si>
  <si>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</si>
  <si>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</si>
  <si>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</si>
  <si>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</si>
  <si>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</si>
  <si>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</si>
  <si>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</si>
  <si>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</si>
  <si>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</si>
  <si>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</si>
  <si>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</si>
  <si>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</si>
  <si>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</si>
  <si>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</si>
  <si>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</si>
  <si>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</si>
  <si>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</si>
  <si>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</si>
  <si>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</si>
  <si>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</si>
  <si>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</si>
  <si>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</si>
  <si>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</si>
  <si>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</si>
  <si>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</si>
  <si>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</si>
  <si>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</si>
  <si>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</si>
  <si>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</si>
  <si>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</si>
  <si>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</si>
  <si>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</si>
  <si>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</si>
  <si>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</si>
  <si>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</si>
  <si>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</si>
  <si>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</si>
  <si>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</si>
  <si>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</si>
  <si>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</si>
  <si>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</si>
  <si>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</si>
  <si>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</si>
  <si>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</si>
  <si>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</si>
  <si>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</si>
  <si>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</si>
  <si>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</si>
  <si>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</si>
  <si>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</si>
  <si>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</si>
  <si>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</si>
  <si>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</si>
  <si>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</si>
  <si>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</si>
  <si>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</si>
  <si>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</si>
  <si>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</si>
  <si>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</si>
  <si>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</si>
  <si>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</si>
  <si>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</si>
  <si>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</si>
  <si>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</si>
  <si>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</si>
  <si>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</si>
  <si>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</si>
  <si>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</si>
  <si>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</si>
  <si>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</si>
  <si>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</si>
  <si>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</si>
  <si>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</si>
  <si>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</si>
  <si>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</si>
  <si>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</si>
  <si>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</si>
  <si>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</si>
  <si>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</si>
  <si>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</si>
  <si>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</si>
  <si>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</si>
  <si>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</si>
  <si>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</si>
  <si>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</si>
  <si>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</si>
  <si>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</si>
  <si>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</si>
  <si>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</si>
  <si>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</si>
  <si>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</si>
  <si>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</si>
  <si>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</si>
  <si>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</si>
  <si>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</si>
  <si>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</si>
  <si>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</si>
  <si>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</si>
  <si>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</si>
  <si>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</si>
  <si>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</si>
  <si>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</si>
  <si>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</si>
  <si>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</si>
  <si>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</si>
  <si>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</si>
  <si>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</si>
  <si>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</si>
  <si>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</si>
  <si>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</si>
  <si>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</si>
  <si>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</si>
  <si>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</si>
  <si>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</si>
  <si>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</si>
  <si>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</si>
  <si>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</si>
  <si>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</si>
  <si>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</si>
  <si>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</si>
  <si>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</si>
  <si>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</si>
  <si>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</si>
  <si>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</si>
  <si>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</si>
  <si>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</si>
  <si>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</si>
  <si>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</si>
  <si>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</si>
  <si>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</si>
  <si>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</si>
  <si>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</si>
  <si>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</si>
  <si>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</si>
  <si>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</si>
  <si>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</si>
  <si>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</si>
  <si>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</si>
  <si>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</si>
  <si>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</si>
  <si>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</si>
  <si>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</si>
  <si>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</si>
  <si>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</si>
  <si>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</si>
  <si>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</si>
  <si>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</si>
  <si>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</si>
  <si>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</si>
  <si>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</si>
  <si>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</si>
  <si>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</si>
  <si>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</si>
  <si>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</si>
  <si>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</si>
  <si>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</si>
  <si>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</si>
  <si>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</si>
  <si>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</si>
  <si>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</si>
  <si>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</si>
  <si>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</si>
  <si>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</si>
  <si>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</si>
  <si>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</si>
  <si>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</si>
  <si>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</si>
  <si>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</si>
  <si>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</si>
  <si>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</si>
  <si>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</si>
  <si>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</si>
  <si>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</si>
  <si>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</si>
  <si>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</si>
  <si>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</si>
  <si>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</si>
  <si>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</si>
  <si>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</si>
  <si>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</si>
  <si>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</si>
  <si>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</si>
  <si>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</si>
  <si>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</si>
  <si>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</si>
  <si>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</si>
  <si>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</si>
  <si>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</si>
  <si>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</si>
  <si>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</si>
  <si>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</si>
  <si>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</si>
  <si>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</si>
  <si>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</si>
  <si>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</si>
  <si>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</si>
  <si>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</si>
  <si>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</si>
  <si>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</si>
  <si>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</si>
  <si>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</si>
  <si>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</si>
  <si>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</si>
  <si>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</si>
  <si>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</si>
  <si>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</si>
  <si>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</si>
  <si>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</si>
  <si>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</si>
  <si>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</si>
  <si>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</si>
  <si>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</si>
  <si>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</si>
  <si>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</si>
  <si>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</si>
  <si>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</si>
  <si>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</si>
  <si>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</si>
  <si>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</si>
  <si>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</si>
  <si>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</si>
  <si>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</si>
  <si>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</si>
  <si>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</si>
  <si>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</si>
  <si>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</si>
  <si>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</si>
  <si>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</si>
  <si>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</si>
  <si>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</si>
  <si>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</si>
  <si>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</si>
  <si>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</si>
  <si>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</si>
  <si>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</si>
  <si>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</si>
  <si>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</si>
  <si>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</si>
  <si>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</si>
  <si>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</si>
  <si>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</si>
  <si>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</si>
  <si>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</si>
  <si>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</si>
  <si>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</si>
  <si>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</si>
  <si>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</si>
  <si>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</si>
  <si>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</si>
  <si>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</si>
  <si>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</si>
  <si>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</si>
  <si>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</si>
  <si>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</si>
  <si>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</si>
  <si>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</si>
  <si>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</si>
  <si>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</si>
  <si>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</si>
  <si>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</si>
  <si>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</si>
  <si>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</si>
  <si>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</si>
  <si>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</si>
  <si>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</si>
  <si>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</si>
  <si>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</si>
  <si>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</si>
  <si>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</si>
  <si>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</si>
  <si>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</si>
  <si>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</si>
  <si>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</si>
  <si>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</si>
  <si>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</si>
  <si>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</si>
  <si>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</si>
  <si>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</si>
  <si>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</si>
  <si>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</si>
  <si>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</si>
  <si>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</si>
  <si>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</si>
  <si>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</si>
  <si>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</si>
  <si>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</si>
  <si>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</si>
  <si>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</si>
  <si>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</si>
  <si>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</si>
  <si>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</si>
  <si>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</si>
  <si>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</si>
  <si>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</si>
  <si>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</si>
  <si>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</si>
  <si>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</si>
  <si>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</si>
  <si>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</si>
  <si>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</si>
  <si>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</si>
  <si>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</si>
  <si>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</si>
  <si>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</si>
  <si>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</si>
  <si>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</si>
  <si>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</si>
  <si>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</si>
  <si>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</si>
  <si>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</si>
  <si>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</si>
  <si>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</si>
  <si>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</si>
  <si>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</si>
  <si>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</si>
  <si>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</si>
  <si>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</si>
  <si>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</si>
  <si>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</si>
  <si>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</si>
  <si>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</si>
  <si>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</si>
  <si>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</si>
  <si>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</si>
  <si>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</si>
  <si>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</si>
  <si>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</si>
  <si>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</si>
  <si>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</si>
  <si>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</si>
  <si>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</si>
  <si>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</si>
  <si>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</si>
  <si>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</si>
  <si>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</si>
  <si>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</si>
  <si>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</si>
  <si>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</si>
  <si>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</si>
  <si>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</si>
  <si>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</si>
  <si>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</si>
  <si>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</si>
  <si>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</si>
  <si>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</si>
  <si>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</si>
  <si>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</si>
  <si>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</si>
  <si>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</si>
  <si>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</si>
  <si>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</si>
  <si>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</si>
  <si>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</si>
  <si>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</si>
  <si>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</si>
  <si>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</si>
  <si>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</si>
  <si>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</si>
  <si>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</si>
  <si>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</si>
  <si>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</si>
  <si>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</si>
  <si>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</si>
  <si>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</si>
  <si>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</si>
  <si>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</si>
  <si>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</si>
  <si>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</si>
  <si>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</si>
  <si>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</si>
  <si>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</si>
  <si>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</si>
  <si>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</si>
  <si>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</si>
  <si>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</si>
  <si>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</si>
  <si>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</si>
  <si>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</si>
  <si>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</si>
  <si>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</si>
  <si>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</si>
  <si>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</si>
  <si>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</si>
  <si>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</si>
  <si>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</si>
  <si>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</si>
  <si>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</si>
  <si>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</si>
  <si>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</si>
  <si>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</si>
  <si>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</si>
  <si>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</si>
  <si>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</si>
  <si>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</si>
  <si>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</si>
  <si>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</si>
  <si>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</si>
  <si>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</si>
  <si>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</si>
  <si>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</si>
  <si>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</si>
  <si>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</si>
  <si>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</si>
  <si>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</si>
  <si>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</si>
  <si>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</si>
  <si>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</si>
  <si>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</si>
  <si>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</si>
  <si>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</si>
  <si>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</si>
  <si>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</si>
  <si>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</si>
  <si>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</si>
  <si>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</si>
  <si>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</si>
  <si>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</si>
  <si>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</si>
  <si>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</si>
  <si>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</si>
  <si>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</si>
  <si>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</si>
  <si>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</si>
  <si>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</si>
  <si>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</si>
  <si>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</si>
  <si>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</si>
  <si>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</si>
  <si>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</si>
  <si>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</si>
  <si>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</si>
  <si>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</si>
  <si>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</si>
  <si>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</si>
  <si>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</si>
  <si>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</si>
  <si>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</si>
  <si>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</si>
  <si>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</si>
  <si>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</si>
  <si>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</si>
  <si>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</si>
  <si>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</si>
  <si>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</si>
  <si>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</si>
  <si>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</si>
  <si>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</si>
  <si>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</si>
  <si>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</si>
  <si>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</si>
  <si>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</si>
  <si>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</si>
  <si>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</si>
  <si>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</si>
  <si>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</si>
  <si>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</si>
  <si>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</si>
  <si>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</si>
  <si>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</si>
  <si>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</si>
  <si>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</si>
  <si>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</si>
  <si>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</si>
  <si>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</si>
  <si>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</si>
  <si>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</si>
  <si>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</si>
  <si>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</si>
  <si>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</si>
  <si>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</si>
  <si>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</si>
  <si>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</si>
  <si>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</si>
  <si>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</si>
  <si>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</si>
  <si>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</si>
  <si>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</si>
  <si>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</si>
  <si>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</si>
  <si>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</si>
  <si>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</si>
  <si>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</si>
  <si>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</si>
  <si>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</si>
  <si>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</si>
  <si>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</si>
  <si>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</si>
  <si>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</si>
  <si>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</si>
  <si>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</si>
  <si>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</si>
  <si>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</si>
  <si>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</si>
  <si>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</si>
  <si>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</si>
  <si>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</si>
  <si>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</si>
  <si>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</si>
  <si>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</si>
  <si>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</si>
  <si>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</si>
  <si>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</si>
  <si>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</si>
  <si>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</si>
  <si>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</si>
  <si>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</si>
  <si>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</si>
  <si>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</si>
  <si>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</si>
  <si>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</si>
  <si>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</si>
  <si>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</si>
  <si>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</si>
  <si>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</si>
  <si>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</si>
  <si>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</si>
  <si>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</si>
  <si>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</si>
  <si>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</si>
  <si>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</si>
  <si>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</si>
  <si>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</si>
  <si>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</si>
  <si>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</si>
  <si>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</si>
  <si>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</si>
  <si>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</si>
  <si>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</si>
  <si>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</si>
  <si>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</si>
  <si>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</si>
  <si>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</si>
  <si>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</si>
  <si>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</si>
  <si>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</si>
  <si>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</si>
  <si>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</si>
  <si>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</si>
  <si>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</si>
  <si>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</si>
  <si>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</si>
  <si>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</si>
  <si>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</si>
  <si>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</si>
  <si>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</si>
  <si>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</si>
  <si>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</si>
  <si>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</si>
  <si>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</si>
  <si>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</si>
  <si>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</si>
  <si>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</si>
  <si>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</si>
  <si>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</si>
  <si>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</si>
  <si>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</si>
  <si>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</si>
  <si>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</si>
  <si>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</si>
  <si>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</si>
  <si>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</si>
  <si>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</si>
  <si>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</si>
  <si>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</si>
  <si>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</si>
  <si>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</si>
  <si>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</si>
  <si>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</si>
  <si>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</si>
  <si>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</si>
  <si>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</si>
  <si>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</si>
  <si>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</si>
  <si>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</si>
  <si>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</si>
  <si>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</si>
  <si>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</si>
  <si>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</si>
  <si>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</si>
  <si>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</si>
  <si>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</si>
  <si>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</si>
  <si>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</si>
  <si>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</si>
  <si>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</si>
  <si>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</si>
  <si>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</si>
  <si>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</si>
  <si>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</si>
  <si>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</si>
  <si>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</si>
  <si>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</si>
  <si>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</si>
  <si>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</si>
  <si>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</si>
  <si>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</si>
  <si>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</si>
  <si>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</si>
  <si>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</si>
  <si>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</si>
  <si>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</si>
  <si>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</si>
  <si>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</si>
  <si>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</si>
  <si>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</si>
  <si>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</si>
  <si>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</si>
  <si>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</si>
  <si>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</si>
  <si>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</si>
  <si>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</si>
  <si>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</si>
  <si>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</si>
  <si>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</si>
  <si>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</si>
  <si>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</si>
  <si>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</si>
  <si>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</si>
  <si>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</si>
  <si>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</si>
  <si>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</si>
  <si>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</si>
  <si>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</si>
  <si>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</si>
  <si>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</si>
  <si>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</si>
  <si>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</si>
  <si>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</si>
  <si>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</si>
  <si>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</si>
  <si>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</si>
  <si>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</si>
  <si>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</si>
  <si>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</si>
  <si>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</si>
  <si>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</si>
  <si>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</si>
  <si>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</si>
  <si>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</si>
  <si>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</si>
  <si>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</si>
  <si>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</si>
  <si>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</si>
  <si>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</si>
  <si>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</si>
  <si>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</si>
  <si>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</si>
  <si>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</si>
  <si>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</si>
  <si>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</si>
  <si>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</si>
  <si>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</si>
  <si>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</si>
  <si>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</si>
  <si>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</si>
  <si>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</si>
  <si>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</si>
  <si>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</si>
  <si>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</si>
  <si>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</si>
  <si>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</si>
  <si>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</si>
  <si>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</si>
  <si>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</si>
  <si>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</si>
  <si>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</si>
  <si>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</si>
  <si>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</si>
  <si>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</si>
  <si>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</si>
  <si>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</si>
  <si>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</si>
  <si>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</si>
  <si>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</si>
  <si>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</si>
  <si>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</si>
  <si>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</si>
  <si>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</si>
  <si>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</si>
  <si>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</si>
  <si>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</si>
  <si>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</si>
  <si>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</si>
  <si>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</si>
  <si>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</si>
  <si>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</si>
  <si>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</si>
  <si>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</si>
  <si>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</si>
  <si>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</si>
  <si>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</si>
  <si>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</si>
  <si>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</si>
  <si>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</si>
  <si>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</si>
  <si>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</si>
  <si>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</si>
  <si>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</si>
  <si>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</si>
  <si>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</si>
  <si>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</si>
  <si>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</si>
  <si>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</si>
  <si>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</si>
  <si>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</si>
  <si>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</si>
  <si>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</si>
  <si>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</si>
  <si>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</si>
  <si>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</si>
  <si>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</si>
  <si>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</si>
  <si>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</si>
  <si>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</si>
  <si>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</si>
  <si>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</si>
  <si>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</si>
  <si>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</si>
  <si>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</si>
  <si>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</si>
  <si>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</si>
  <si>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</si>
  <si>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</si>
  <si>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</si>
  <si>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</si>
  <si>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</si>
  <si>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</si>
  <si>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</si>
  <si>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</si>
  <si>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</si>
  <si>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</si>
  <si>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</si>
  <si>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</si>
  <si>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</si>
  <si>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</si>
  <si>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</si>
  <si>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</si>
  <si>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</si>
  <si>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</si>
  <si>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</si>
  <si>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</si>
  <si>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</si>
  <si>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</si>
  <si>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</si>
  <si>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</si>
  <si>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</si>
  <si>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</si>
  <si>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</si>
  <si>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</si>
  <si>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</si>
  <si>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</si>
  <si>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</si>
  <si>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</si>
  <si>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</si>
  <si>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</si>
  <si>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</si>
  <si>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</si>
  <si>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</si>
  <si>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</si>
  <si>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</si>
  <si>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</si>
  <si>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</si>
  <si>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</si>
  <si>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</si>
  <si>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</si>
  <si>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</si>
  <si>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</si>
  <si>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</si>
  <si>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</si>
  <si>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</si>
  <si>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</si>
  <si>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</si>
  <si>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</si>
  <si>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</si>
  <si>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</si>
  <si>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</si>
  <si>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</si>
  <si>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</si>
  <si>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</si>
  <si>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</si>
  <si>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</si>
  <si>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</si>
  <si>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</si>
  <si>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</si>
  <si>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</si>
  <si>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</si>
  <si>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</si>
  <si>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</si>
  <si>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</si>
  <si>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</si>
  <si>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</si>
  <si>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</si>
  <si>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</si>
  <si>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</si>
  <si>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</si>
  <si>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</si>
  <si>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</si>
  <si>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</si>
  <si>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</si>
  <si>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</si>
  <si>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</si>
  <si>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</si>
  <si>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</si>
  <si>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</si>
  <si>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</si>
  <si>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</si>
  <si>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</si>
  <si>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</si>
  <si>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</si>
  <si>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</si>
  <si>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</si>
  <si>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</si>
  <si>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</si>
  <si>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</si>
  <si>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</si>
  <si>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</si>
  <si>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</si>
  <si>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</si>
  <si>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</si>
  <si>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</si>
  <si>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</si>
  <si>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</si>
  <si>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</si>
  <si>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</si>
  <si>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</si>
  <si>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</si>
  <si>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</si>
  <si>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</si>
  <si>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</si>
  <si>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</si>
  <si>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</si>
  <si>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</si>
  <si>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</si>
  <si>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</si>
  <si>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</si>
  <si>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</si>
  <si>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</si>
  <si>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</si>
  <si>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</si>
  <si>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</si>
  <si>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</si>
  <si>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</si>
  <si>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</si>
  <si>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</si>
  <si>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</si>
  <si>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</si>
  <si>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</si>
  <si>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</si>
  <si>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</si>
  <si>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</si>
  <si>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</si>
  <si>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</si>
  <si>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</si>
  <si>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</si>
  <si>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</si>
  <si>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</si>
  <si>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</si>
  <si>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</si>
  <si>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</si>
  <si>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</si>
  <si>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</si>
  <si>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</si>
  <si>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</si>
  <si>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</si>
  <si>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</si>
  <si>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</si>
  <si>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</si>
  <si>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</si>
  <si>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</si>
  <si>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</si>
  <si>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</si>
  <si>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</si>
  <si>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</si>
  <si>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</si>
  <si>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</si>
  <si>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</si>
  <si>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</si>
  <si>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</si>
  <si>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</si>
  <si>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</si>
  <si>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</si>
  <si>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</si>
  <si>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</si>
  <si>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</si>
  <si>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</si>
  <si>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</si>
  <si>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</si>
  <si>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</si>
  <si>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</si>
  <si>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</si>
  <si>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</si>
  <si>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</si>
  <si>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</si>
  <si>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</si>
  <si>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</si>
  <si>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</si>
  <si>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</si>
  <si>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</si>
  <si>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</si>
  <si>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</si>
  <si>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</si>
  <si>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</si>
  <si>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</si>
  <si>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</si>
  <si>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</si>
  <si>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</si>
  <si>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</si>
  <si>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</si>
  <si>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</si>
  <si>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</si>
  <si>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</si>
  <si>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</si>
  <si>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</si>
  <si>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</si>
  <si>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</si>
  <si>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</si>
  <si>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</si>
  <si>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</si>
  <si>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</si>
  <si>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</si>
  <si>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</si>
  <si>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</si>
  <si>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</si>
  <si>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</si>
  <si>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</si>
  <si>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</si>
  <si>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</si>
  <si>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</si>
  <si>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</si>
  <si>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</si>
  <si>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</si>
  <si>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</si>
  <si>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</si>
  <si>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</si>
  <si>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</si>
  <si>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</si>
  <si>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</si>
  <si>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</si>
  <si>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</si>
  <si>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</si>
  <si>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</si>
  <si>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</si>
  <si>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</si>
  <si>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</si>
  <si>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</si>
  <si>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</si>
  <si>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</si>
  <si>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</si>
  <si>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</si>
  <si>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</si>
  <si>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</si>
  <si>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</si>
  <si>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</si>
  <si>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</si>
  <si>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</si>
  <si>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</si>
  <si>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</si>
  <si>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</si>
  <si>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</si>
  <si>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</si>
  <si>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</si>
  <si>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</si>
  <si>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</si>
  <si>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</si>
  <si>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</si>
  <si>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</si>
  <si>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</si>
  <si>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</si>
  <si>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</si>
  <si>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</si>
  <si>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</si>
  <si>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</si>
  <si>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</si>
  <si>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</si>
  <si>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</si>
  <si>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</si>
  <si>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</si>
  <si>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</si>
  <si>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</si>
  <si>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</si>
  <si>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</si>
  <si>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</si>
  <si>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</si>
  <si>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</si>
  <si>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</si>
  <si>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</si>
  <si>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</si>
  <si>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</si>
  <si>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</si>
  <si>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</si>
  <si>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</si>
  <si>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</si>
  <si>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</si>
  <si>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</si>
  <si>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</si>
  <si>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</si>
  <si>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</si>
  <si>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</si>
  <si>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</si>
  <si>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</si>
  <si>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</si>
  <si>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</si>
  <si>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</si>
  <si>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</si>
  <si>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</si>
  <si>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</si>
  <si>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</si>
  <si>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</si>
  <si>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</si>
  <si>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</si>
  <si>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</si>
  <si>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</si>
  <si>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</si>
  <si>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</si>
  <si>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</si>
  <si>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</si>
  <si>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</si>
  <si>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</si>
  <si>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</si>
  <si>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</si>
  <si>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</si>
  <si>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</si>
  <si>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</si>
  <si>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</si>
  <si>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</si>
  <si>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</si>
  <si>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</si>
  <si>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</si>
  <si>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</si>
  <si>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</si>
  <si>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</si>
  <si>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</si>
  <si>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</si>
  <si>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</si>
  <si>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</si>
  <si>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</si>
  <si>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</si>
  <si>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</si>
  <si>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</si>
  <si>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</si>
  <si>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</si>
  <si>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</si>
  <si>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</si>
  <si>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</si>
  <si>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</si>
  <si>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</si>
  <si>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</si>
  <si>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</si>
  <si>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</si>
  <si>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</si>
  <si>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</si>
  <si>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</si>
  <si>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</si>
  <si>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</si>
  <si>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</si>
  <si>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</si>
  <si>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</si>
  <si>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</si>
  <si>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</si>
  <si>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</si>
  <si>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</si>
  <si>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</si>
  <si>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</si>
  <si>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</si>
  <si>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</si>
  <si>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</si>
  <si>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</si>
  <si>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</si>
  <si>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</si>
  <si>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</si>
  <si>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</si>
  <si>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</si>
  <si>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</si>
  <si>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</si>
  <si>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</si>
  <si>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</si>
  <si>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</si>
  <si>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</si>
  <si>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</si>
  <si>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</si>
  <si>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</si>
  <si>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</si>
  <si>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</si>
  <si>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</si>
  <si>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</si>
  <si>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</si>
  <si>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</si>
  <si>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</si>
  <si>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</si>
  <si>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</si>
  <si>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</si>
  <si>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</si>
  <si>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</si>
  <si>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</si>
  <si>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</si>
  <si>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</si>
  <si>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</si>
  <si>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</si>
  <si>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</si>
  <si>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</si>
  <si>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</si>
  <si>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</si>
  <si>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</si>
  <si>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</si>
  <si>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</si>
  <si>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</si>
  <si>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</si>
  <si>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</si>
  <si>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</si>
  <si>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</si>
  <si>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</si>
  <si>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</si>
  <si>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</si>
  <si>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</si>
  <si>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</si>
  <si>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</si>
  <si>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</si>
  <si>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</si>
  <si>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</si>
  <si>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</si>
  <si>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</si>
  <si>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</si>
  <si>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</si>
  <si>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</si>
  <si>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</si>
  <si>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</si>
  <si>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</si>
  <si>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</si>
  <si>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</si>
  <si>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</si>
  <si>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</si>
  <si>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</si>
  <si>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</si>
  <si>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</si>
  <si>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</si>
  <si>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</si>
  <si>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</si>
  <si>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</si>
  <si>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</si>
  <si>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</si>
  <si>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</si>
  <si>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</si>
  <si>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</si>
  <si>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</si>
  <si>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</si>
  <si>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</si>
  <si>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</si>
  <si>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</si>
  <si>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</si>
  <si>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</si>
  <si>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</si>
  <si>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</si>
  <si>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</si>
  <si>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</si>
  <si>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</si>
  <si>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</si>
  <si>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</si>
  <si>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</si>
  <si>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</si>
  <si>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</si>
  <si>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</si>
  <si>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</si>
  <si>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</si>
  <si>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</si>
  <si>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</si>
  <si>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</si>
  <si>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</si>
  <si>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</si>
  <si>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</si>
  <si>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</si>
  <si>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</si>
  <si>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</si>
  <si>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</si>
  <si>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</si>
  <si>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</si>
  <si>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</si>
  <si>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</si>
  <si>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</si>
  <si>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</si>
  <si>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</si>
  <si>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</si>
  <si>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</si>
  <si>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</si>
  <si>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</si>
  <si>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</si>
  <si>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</si>
  <si>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</si>
  <si>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</si>
  <si>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</si>
  <si>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</si>
  <si>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</si>
  <si>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</si>
  <si>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</si>
  <si>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</si>
  <si>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</si>
  <si>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</si>
  <si>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</si>
  <si>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</si>
  <si>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</si>
  <si>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</si>
  <si>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</si>
  <si>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</si>
  <si>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</si>
  <si>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</si>
  <si>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</si>
  <si>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</si>
  <si>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</si>
  <si>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</si>
  <si>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</si>
  <si>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</si>
  <si>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</si>
  <si>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</si>
  <si>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</si>
  <si>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</si>
  <si>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</si>
  <si>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</si>
  <si>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</si>
  <si>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</si>
  <si>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</si>
  <si>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</si>
  <si>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</si>
  <si>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</si>
  <si>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</si>
  <si>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</si>
  <si>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</si>
  <si>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</si>
  <si>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</si>
  <si>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</si>
  <si>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</si>
  <si>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</si>
  <si>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</si>
  <si>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</si>
  <si>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</si>
  <si>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</si>
  <si>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</si>
  <si>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</si>
  <si>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</si>
  <si>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</si>
  <si>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</si>
  <si>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</si>
  <si>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</si>
  <si>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</si>
  <si>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</si>
  <si>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</si>
  <si>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</si>
  <si>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</si>
  <si>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</si>
  <si>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</si>
  <si>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</si>
  <si>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</si>
  <si>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</si>
  <si>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</si>
  <si>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</si>
  <si>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</si>
  <si>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</si>
  <si>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</si>
  <si>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</si>
  <si>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</si>
  <si>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</si>
  <si>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</si>
  <si>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</si>
  <si>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</si>
  <si>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</si>
  <si>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</si>
  <si>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</si>
  <si>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</si>
  <si>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</si>
  <si>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</si>
  <si>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</si>
  <si>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</si>
  <si>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</si>
  <si>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</si>
  <si>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</si>
  <si>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</si>
  <si>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</si>
  <si>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</si>
  <si>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</si>
  <si>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</si>
  <si>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</si>
  <si>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</si>
  <si>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</si>
  <si>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</si>
  <si>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</si>
  <si>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</si>
  <si>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</si>
  <si>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</si>
  <si>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</si>
  <si>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</si>
  <si>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</si>
  <si>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</si>
  <si>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</si>
  <si>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</si>
  <si>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</si>
  <si>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</si>
  <si>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</si>
  <si>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</si>
  <si>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</si>
  <si>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</si>
  <si>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</si>
  <si>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</si>
  <si>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</si>
  <si>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</si>
  <si>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</si>
  <si>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</si>
  <si>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</si>
  <si>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</si>
  <si>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</si>
  <si>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</si>
  <si>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</si>
  <si>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</si>
  <si>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</si>
  <si>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</si>
  <si>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</si>
  <si>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</si>
  <si>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</si>
  <si>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</si>
  <si>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</si>
  <si>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</si>
  <si>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</si>
  <si>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</si>
  <si>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</si>
  <si>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</si>
  <si>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</si>
  <si>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</si>
  <si>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</si>
  <si>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</si>
  <si>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</si>
  <si>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</si>
  <si>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</si>
  <si>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</si>
  <si>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</si>
  <si>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</si>
  <si>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</si>
  <si>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</si>
  <si>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</si>
  <si>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</si>
  <si>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</si>
  <si>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</si>
  <si>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</si>
  <si>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</si>
  <si>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</si>
  <si>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</si>
  <si>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</si>
  <si>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</si>
  <si>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</si>
  <si>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</si>
  <si>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</si>
  <si>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</si>
  <si>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</si>
  <si>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</si>
  <si>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</si>
  <si>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</si>
  <si>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</si>
  <si>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</si>
  <si>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</si>
  <si>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</si>
  <si>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</si>
  <si>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</si>
  <si>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</si>
  <si>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</si>
  <si>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</si>
  <si>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</si>
  <si>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</si>
  <si>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</si>
  <si>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</si>
  <si>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</si>
  <si>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</si>
  <si>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</si>
  <si>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</si>
  <si>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</si>
  <si>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</si>
  <si>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</si>
  <si>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</si>
  <si>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</si>
  <si>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</si>
  <si>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</si>
  <si>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</si>
  <si>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</si>
  <si>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</si>
  <si>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</si>
  <si>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</si>
  <si>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</si>
  <si>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</si>
  <si>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</si>
  <si>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</si>
  <si>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</si>
  <si>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</si>
  <si>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</si>
  <si>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</si>
  <si>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</si>
  <si>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</si>
  <si>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</si>
  <si>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</si>
  <si>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</si>
  <si>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</si>
  <si>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</si>
  <si>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</si>
  <si>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</si>
  <si>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</si>
  <si>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</si>
  <si>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</si>
  <si>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</si>
  <si>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</si>
  <si>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</si>
  <si>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</si>
  <si>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</si>
  <si>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</si>
  <si>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</si>
  <si>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</si>
  <si>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</si>
  <si>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</si>
  <si>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</si>
  <si>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</si>
  <si>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</si>
  <si>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</si>
  <si>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</si>
  <si>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</si>
  <si>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</si>
  <si>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</si>
  <si>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</si>
  <si>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</si>
  <si>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</si>
  <si>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</si>
  <si>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</si>
  <si>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</si>
  <si>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</si>
  <si>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</si>
  <si>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</si>
  <si>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</si>
  <si>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</si>
  <si>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</si>
  <si>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</si>
  <si>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</si>
  <si>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</si>
  <si>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</si>
  <si>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</si>
  <si>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</si>
  <si>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</si>
  <si>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</si>
  <si>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</si>
  <si>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</si>
  <si>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</si>
  <si>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</si>
  <si>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</si>
  <si>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</si>
  <si>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</si>
  <si>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</si>
  <si>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</si>
  <si>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</si>
  <si>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</si>
  <si>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</si>
  <si>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</si>
  <si>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</si>
  <si>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</si>
  <si>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</si>
  <si>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</si>
  <si>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</si>
  <si>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</si>
  <si>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</si>
  <si>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</si>
  <si>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</si>
  <si>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</si>
  <si>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</si>
  <si>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</si>
  <si>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</si>
  <si>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</si>
  <si>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</si>
  <si>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</si>
  <si>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</si>
  <si>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</si>
  <si>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</si>
  <si>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</si>
  <si>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</si>
  <si>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</si>
  <si>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</si>
  <si>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</si>
  <si>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</si>
  <si>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</si>
  <si>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</si>
  <si>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</si>
  <si>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</si>
  <si>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</si>
  <si>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</si>
  <si>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</si>
  <si>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</si>
  <si>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</si>
  <si>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</si>
  <si>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</si>
  <si>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</si>
  <si>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</si>
  <si>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</si>
  <si>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</si>
  <si>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</si>
  <si>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</si>
  <si>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</si>
  <si>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</si>
  <si>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</si>
  <si>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</si>
  <si>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</si>
  <si>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</si>
  <si>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</si>
  <si>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</si>
  <si>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</si>
  <si>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</si>
  <si>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</si>
  <si>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</si>
  <si>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</si>
  <si>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</si>
  <si>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</si>
  <si>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</si>
  <si>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</si>
  <si>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</si>
  <si>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</si>
  <si>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</si>
  <si>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</si>
  <si>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</si>
  <si>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</si>
  <si>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</si>
  <si>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</si>
  <si>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</si>
  <si>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</si>
  <si>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</si>
  <si>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</si>
  <si>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</si>
  <si>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</si>
  <si>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</si>
  <si>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</si>
  <si>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</si>
  <si>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</si>
  <si>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</si>
  <si>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</si>
  <si>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</si>
  <si>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</si>
  <si>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</si>
  <si>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</si>
  <si>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</si>
  <si>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</si>
  <si>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</si>
  <si>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</si>
  <si>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</si>
  <si>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</si>
  <si>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</si>
  <si>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</si>
  <si>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</si>
  <si>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</si>
  <si>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</si>
  <si>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</si>
  <si>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</si>
  <si>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</si>
  <si>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</si>
  <si>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</si>
  <si>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</si>
  <si>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</si>
  <si>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</si>
  <si>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</si>
  <si>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</si>
  <si>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</si>
  <si>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</si>
  <si>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</si>
  <si>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</si>
  <si>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</si>
  <si>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</si>
  <si>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</si>
  <si>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</si>
  <si>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</si>
  <si>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</si>
  <si>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</si>
  <si>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</si>
  <si>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</si>
  <si>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</si>
  <si>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</si>
  <si>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</si>
  <si>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</si>
  <si>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</si>
  <si>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</si>
  <si>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</si>
  <si>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</si>
  <si>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</si>
  <si>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</si>
  <si>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</si>
  <si>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</si>
  <si>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</si>
  <si>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</si>
  <si>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</si>
  <si>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</si>
  <si>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</si>
  <si>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</si>
  <si>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</si>
  <si>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</si>
  <si>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</si>
  <si>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</si>
  <si>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</si>
  <si>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</si>
  <si>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</si>
  <si>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</si>
  <si>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</si>
  <si>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</si>
  <si>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</si>
  <si>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</si>
  <si>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</si>
  <si>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</si>
  <si>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</si>
  <si>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</si>
  <si>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</si>
  <si>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</si>
  <si>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</si>
  <si>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</si>
  <si>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</si>
  <si>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</si>
  <si>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</si>
  <si>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</si>
  <si>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</si>
  <si>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</si>
  <si>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</si>
  <si>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</si>
  <si>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</si>
  <si>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</si>
  <si>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</si>
  <si>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</si>
  <si>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</si>
  <si>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</si>
  <si>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</si>
  <si>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</si>
  <si>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</si>
  <si>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</si>
  <si>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</si>
  <si>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</si>
  <si>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</si>
  <si>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</si>
  <si>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</si>
  <si>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</si>
  <si>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</si>
  <si>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</si>
  <si>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</si>
  <si>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</si>
  <si>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</si>
  <si>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</si>
  <si>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</si>
  <si>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</si>
  <si>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</si>
  <si>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</si>
  <si>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</si>
  <si>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</si>
  <si>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</si>
  <si>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</si>
  <si>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</si>
  <si>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</si>
  <si>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</si>
  <si>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</si>
  <si>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</si>
  <si>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</si>
  <si>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</si>
  <si>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</si>
  <si>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</si>
  <si>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</si>
  <si>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</si>
  <si>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</si>
  <si>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</si>
  <si>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</si>
  <si>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</si>
  <si>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</si>
  <si>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</si>
  <si>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</si>
  <si>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</si>
  <si>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</si>
  <si>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</si>
  <si>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</si>
  <si>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</si>
  <si>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</si>
  <si>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</si>
  <si>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</si>
  <si>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</si>
  <si>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</si>
  <si>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</si>
  <si>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</si>
  <si>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</si>
  <si>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</si>
  <si>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</si>
  <si>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</si>
  <si>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</si>
  <si>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</si>
  <si>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</si>
  <si>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</si>
  <si>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</si>
  <si>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</si>
  <si>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</si>
  <si>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</si>
  <si>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</si>
  <si>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</si>
  <si>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</si>
  <si>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</si>
  <si>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</si>
  <si>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</si>
  <si>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</si>
  <si>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</si>
  <si>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</si>
  <si>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</si>
  <si>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</si>
  <si>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</si>
  <si>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</si>
  <si>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</si>
  <si>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</si>
  <si>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</si>
  <si>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</si>
  <si>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</si>
  <si>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</si>
  <si>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</si>
  <si>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</si>
  <si>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</si>
  <si>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</si>
  <si>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</si>
  <si>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</si>
  <si>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</si>
  <si>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</si>
  <si>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</si>
  <si>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</si>
  <si>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</si>
  <si>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</si>
  <si>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</si>
  <si>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</si>
  <si>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</si>
  <si>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</si>
  <si>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</si>
  <si>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</si>
  <si>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</si>
  <si>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</si>
  <si>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</si>
  <si>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</si>
  <si>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</si>
  <si>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</si>
  <si>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</si>
  <si>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</si>
  <si>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</si>
  <si>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</si>
  <si>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</si>
  <si>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</si>
  <si>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</si>
  <si>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</si>
  <si>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</si>
  <si>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</si>
  <si>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</si>
  <si>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</si>
  <si>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</si>
  <si>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</si>
  <si>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</si>
  <si>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</si>
  <si>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</si>
  <si>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</si>
  <si>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</si>
  <si>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</si>
  <si>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</si>
  <si>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</si>
  <si>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</si>
  <si>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</si>
  <si>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</si>
  <si>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</si>
  <si>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</si>
  <si>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</si>
  <si>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</si>
  <si>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</si>
  <si>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</si>
  <si>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</si>
  <si>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</si>
  <si>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</si>
  <si>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</si>
  <si>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</si>
  <si>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</si>
  <si>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</si>
  <si>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</si>
  <si>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</si>
  <si>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</si>
  <si>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</si>
  <si>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</si>
  <si>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</si>
  <si>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</si>
  <si>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</si>
  <si>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</si>
  <si>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</si>
  <si>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</si>
  <si>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</si>
  <si>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</si>
  <si>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</si>
  <si>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</si>
  <si>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</si>
  <si>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</si>
  <si>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</si>
  <si>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</si>
  <si>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</si>
  <si>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</si>
  <si>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</si>
  <si>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</si>
  <si>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</si>
  <si>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</si>
  <si>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</si>
  <si>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</si>
  <si>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</si>
  <si>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</si>
  <si>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</si>
  <si>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</si>
  <si>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</si>
  <si>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</si>
  <si>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</si>
  <si>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</si>
  <si>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</si>
  <si>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</si>
  <si>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</si>
  <si>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</si>
  <si>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</si>
  <si>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</si>
  <si>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</si>
  <si>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</si>
  <si>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</si>
  <si>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</si>
  <si>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</si>
  <si>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</si>
  <si>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</si>
  <si>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</si>
  <si>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</si>
  <si>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</si>
  <si>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</si>
  <si>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</si>
  <si>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</si>
  <si>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</si>
  <si>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</si>
  <si>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</si>
  <si>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</si>
  <si>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</si>
  <si>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</si>
  <si>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</si>
  <si>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</si>
  <si>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</si>
  <si>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</si>
  <si>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</si>
  <si>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</si>
  <si>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</si>
  <si>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</si>
  <si>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</si>
  <si>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</si>
  <si>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</si>
  <si>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</si>
  <si>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</si>
  <si>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</si>
  <si>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</si>
  <si>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</si>
  <si>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</si>
  <si>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</si>
  <si>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</si>
  <si>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</si>
  <si>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</si>
  <si>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</si>
  <si>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</si>
  <si>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</si>
  <si>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</si>
  <si>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</si>
  <si>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</si>
  <si>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</si>
  <si>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</si>
  <si>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</si>
  <si>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</si>
  <si>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</si>
  <si>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</si>
  <si>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</si>
  <si>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</si>
  <si>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</si>
  <si>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</si>
  <si>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</si>
  <si>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</si>
  <si>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</si>
  <si>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</si>
  <si>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</si>
  <si>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</si>
  <si>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</si>
  <si>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</si>
  <si>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</si>
  <si>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</si>
  <si>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</si>
  <si>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</si>
  <si>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</si>
  <si>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</si>
  <si>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</si>
  <si>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</si>
  <si>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</si>
  <si>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</si>
  <si>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</si>
  <si>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</si>
  <si>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</si>
  <si>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</si>
  <si>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</si>
  <si>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</si>
  <si>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</si>
  <si>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</si>
  <si>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</si>
  <si>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</si>
  <si>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</si>
  <si>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</si>
  <si>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</si>
  <si>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</si>
  <si>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</si>
  <si>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</si>
  <si>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</si>
  <si>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</si>
  <si>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</si>
  <si>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</si>
  <si>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</si>
  <si>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</si>
  <si>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</si>
  <si>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</si>
  <si>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</si>
  <si>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</si>
  <si>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</si>
  <si>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</si>
  <si>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</si>
  <si>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</si>
  <si>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</si>
  <si>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</si>
  <si>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</si>
  <si>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</si>
  <si>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</si>
  <si>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</si>
  <si>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</si>
  <si>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</si>
  <si>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</si>
  <si>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</si>
  <si>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</si>
  <si>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</si>
  <si>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</si>
  <si>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</si>
  <si>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</si>
  <si>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</si>
  <si>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</si>
  <si>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</si>
  <si>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</si>
  <si>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</si>
  <si>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</si>
  <si>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</si>
  <si>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</si>
  <si>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</si>
  <si>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</si>
  <si>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</si>
  <si>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</si>
  <si>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</si>
  <si>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</si>
  <si>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</si>
  <si>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</si>
  <si>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</si>
  <si>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</si>
  <si>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</si>
  <si>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</si>
  <si>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</si>
  <si>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</si>
  <si>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</si>
  <si>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</si>
  <si>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</si>
  <si>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</si>
  <si>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</si>
  <si>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</si>
  <si>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</si>
  <si>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</si>
  <si>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</si>
  <si>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</si>
  <si>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</si>
  <si>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</si>
  <si>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</si>
  <si>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</si>
  <si>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</si>
  <si>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</si>
  <si>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</si>
  <si>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</si>
  <si>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</si>
  <si>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</si>
  <si>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</si>
  <si>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</si>
  <si>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</si>
  <si>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</si>
  <si>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</si>
  <si>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</si>
  <si>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</si>
  <si>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</si>
  <si>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</si>
  <si>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</si>
  <si>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</si>
  <si>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</si>
  <si>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</si>
  <si>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</si>
  <si>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</si>
  <si>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</si>
  <si>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</si>
  <si>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</si>
  <si>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</si>
  <si>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</si>
  <si>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</si>
  <si>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</si>
  <si>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</si>
  <si>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</si>
  <si>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</si>
  <si>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</si>
  <si>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</si>
  <si>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</si>
  <si>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</si>
  <si>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</si>
  <si>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</si>
  <si>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</si>
  <si>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</si>
  <si>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</si>
  <si>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</si>
  <si>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</si>
  <si>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</si>
  <si>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</si>
  <si>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</si>
  <si>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</si>
  <si>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</si>
  <si>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</si>
  <si>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</si>
  <si>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</si>
  <si>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</si>
  <si>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</si>
  <si>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</si>
  <si>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</si>
  <si>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</si>
  <si>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</si>
  <si>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</si>
  <si>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</si>
  <si>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</si>
  <si>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</si>
  <si>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</si>
  <si>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</si>
  <si>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</si>
  <si>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</si>
  <si>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</si>
  <si>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</si>
  <si>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</si>
  <si>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</si>
  <si>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</si>
  <si>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</si>
  <si>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</si>
  <si>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</si>
  <si>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</si>
  <si>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</si>
  <si>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</si>
  <si>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</si>
  <si>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</si>
  <si>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</si>
  <si>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</si>
  <si>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</si>
  <si>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</si>
  <si>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</si>
  <si>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</si>
  <si>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</si>
  <si>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</si>
  <si>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</si>
  <si>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</si>
  <si>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</si>
  <si>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</si>
  <si>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</si>
  <si>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</si>
  <si>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</si>
  <si>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</si>
  <si>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</si>
  <si>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</si>
  <si>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</si>
  <si>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</si>
  <si>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</si>
  <si>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</si>
  <si>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</si>
  <si>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</si>
  <si>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</si>
  <si>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</si>
  <si>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</si>
  <si>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</si>
  <si>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</si>
  <si>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</si>
  <si>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</si>
  <si>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</si>
  <si>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</si>
  <si>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</si>
  <si>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</si>
  <si>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</si>
  <si>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</si>
  <si>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</si>
  <si>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</si>
  <si>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</si>
  <si>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</si>
  <si>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</si>
  <si>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</si>
  <si>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</si>
  <si>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</si>
  <si>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</si>
  <si>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</si>
  <si>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</si>
  <si>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</si>
  <si>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</si>
  <si>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</si>
  <si>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</si>
  <si>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</si>
  <si>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</si>
  <si>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</si>
  <si>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</si>
  <si>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</si>
  <si>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</si>
  <si>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</si>
  <si>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</si>
  <si>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</si>
  <si>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</si>
  <si>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</si>
  <si>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</si>
  <si>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</si>
  <si>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</si>
  <si>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</si>
  <si>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</si>
  <si>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</si>
  <si>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</si>
  <si>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</si>
  <si>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</si>
  <si>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</si>
  <si>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</si>
  <si>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</si>
  <si>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</si>
  <si>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</si>
  <si>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</si>
  <si>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</si>
  <si>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</si>
  <si>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</si>
  <si>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</si>
  <si>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</si>
  <si>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</si>
  <si>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</si>
  <si>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</si>
  <si>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</si>
  <si>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</si>
  <si>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</si>
  <si>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</si>
  <si>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</si>
  <si>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</si>
  <si>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</si>
  <si>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</si>
  <si>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</si>
  <si>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</si>
  <si>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</si>
  <si>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</si>
  <si>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</si>
  <si>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</si>
  <si>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</si>
  <si>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</si>
  <si>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</si>
  <si>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</si>
  <si>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</si>
  <si>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</si>
  <si>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</si>
  <si>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</si>
  <si>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</si>
  <si>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</si>
  <si>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</si>
  <si>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</si>
  <si>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</si>
  <si>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</si>
  <si>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</si>
  <si>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</si>
  <si>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</si>
  <si>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</si>
  <si>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</si>
  <si>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</si>
  <si>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</si>
  <si>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</si>
  <si>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</si>
  <si>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</si>
  <si>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</si>
  <si>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</si>
  <si>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</si>
  <si>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</si>
  <si>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</si>
  <si>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</si>
  <si>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</si>
  <si>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</si>
  <si>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</si>
  <si>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</si>
  <si>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</si>
  <si>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</si>
  <si>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</si>
  <si>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</si>
  <si>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</si>
  <si>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</si>
  <si>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</si>
  <si>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</si>
  <si>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</si>
  <si>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</si>
  <si>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</si>
  <si>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</si>
  <si>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</si>
  <si>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</si>
  <si>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</si>
  <si>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</si>
  <si>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</si>
  <si>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</si>
  <si>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</si>
  <si>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</si>
  <si>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</si>
  <si>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</si>
  <si>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</si>
  <si>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</si>
  <si>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</si>
  <si>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</si>
  <si>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</si>
  <si>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</si>
  <si>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</si>
  <si>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</si>
  <si>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</si>
  <si>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</si>
  <si>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</si>
  <si>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</si>
  <si>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</si>
  <si>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</si>
  <si>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</si>
  <si>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</si>
  <si>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</si>
  <si>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</si>
  <si>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</si>
  <si>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</si>
  <si>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</si>
  <si>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</si>
  <si>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</si>
  <si>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</si>
  <si>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</si>
  <si>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</si>
  <si>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</si>
  <si>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</si>
  <si>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</si>
  <si>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</si>
  <si>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</si>
  <si>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</si>
  <si>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</si>
  <si>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</si>
  <si>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</si>
  <si>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</si>
  <si>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</si>
  <si>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</si>
  <si>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</si>
  <si>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</si>
  <si>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</si>
  <si>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</si>
  <si>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</si>
  <si>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</si>
  <si>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</si>
  <si>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</si>
  <si>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</si>
  <si>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</si>
  <si>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</si>
  <si>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</si>
  <si>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</si>
  <si>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</si>
  <si>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</si>
  <si>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</si>
  <si>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</si>
  <si>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</si>
  <si>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</si>
  <si>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</si>
  <si>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</si>
  <si>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</si>
  <si>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</si>
  <si>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</si>
  <si>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</si>
  <si>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</si>
  <si>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</si>
  <si>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</si>
  <si>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</si>
  <si>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</si>
  <si>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</si>
  <si>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</si>
  <si>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</si>
  <si>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</si>
  <si>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</si>
  <si>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</si>
  <si>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</si>
  <si>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</si>
  <si>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</si>
  <si>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</si>
  <si>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</si>
  <si>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</si>
  <si>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</si>
  <si>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</si>
  <si>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</si>
  <si>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</si>
  <si>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</si>
  <si>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</si>
  <si>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</si>
  <si>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</si>
  <si>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</si>
  <si>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</si>
  <si>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</si>
  <si>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</si>
  <si>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</si>
  <si>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</si>
  <si>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</si>
  <si>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</si>
  <si>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</si>
  <si>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</si>
  <si>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</si>
  <si>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</si>
  <si>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</si>
  <si>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</si>
  <si>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</si>
  <si>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</si>
  <si>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</si>
  <si>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</si>
  <si>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</si>
  <si>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</si>
  <si>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</si>
  <si>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</si>
  <si>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</si>
  <si>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</si>
  <si>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</si>
  <si>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</si>
  <si>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</si>
  <si>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</si>
  <si>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</si>
  <si>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</si>
  <si>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</si>
  <si>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</si>
  <si>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</si>
  <si>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</si>
  <si>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</si>
  <si>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</si>
  <si>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</si>
  <si>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</si>
  <si>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</si>
  <si>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</si>
  <si>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</si>
  <si>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</si>
  <si>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</si>
  <si>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</si>
  <si>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</si>
  <si>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</si>
  <si>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</si>
  <si>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</si>
  <si>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</si>
  <si>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</si>
  <si>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</si>
  <si>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</si>
  <si>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</si>
  <si>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</si>
  <si>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</si>
  <si>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</si>
  <si>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</si>
  <si>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</si>
  <si>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</si>
  <si>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</si>
  <si>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</si>
  <si>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</si>
  <si>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</si>
  <si>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</si>
  <si>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</si>
  <si>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</si>
  <si>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</si>
  <si>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</si>
  <si>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</si>
  <si>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</si>
  <si>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</si>
  <si>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</si>
  <si>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</si>
  <si>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</si>
  <si>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</si>
  <si>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</si>
  <si>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</si>
  <si>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</si>
  <si>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</si>
  <si>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</si>
  <si>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</si>
  <si>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</si>
  <si>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</si>
  <si>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</si>
  <si>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</si>
  <si>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</si>
  <si>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</si>
  <si>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</si>
  <si>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</si>
  <si>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</si>
  <si>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</si>
  <si>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</si>
  <si>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</si>
  <si>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</si>
  <si>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</si>
  <si>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</si>
  <si>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</si>
  <si>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</si>
  <si>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</si>
  <si>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</si>
  <si>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</si>
  <si>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</si>
  <si>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</si>
  <si>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</si>
  <si>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</si>
  <si>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</si>
  <si>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</si>
  <si>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</si>
  <si>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</si>
  <si>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</si>
  <si>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</si>
  <si>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</si>
  <si>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</si>
  <si>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</si>
  <si>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</si>
  <si>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</si>
  <si>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</si>
  <si>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</si>
  <si>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</si>
  <si>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</si>
  <si>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</si>
  <si>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</si>
  <si>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</si>
  <si>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</si>
  <si>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</si>
  <si>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</si>
  <si>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</si>
  <si>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</si>
  <si>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</si>
  <si>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</si>
  <si>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</si>
  <si>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</si>
  <si>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</si>
  <si>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</si>
  <si>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</si>
  <si>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</si>
  <si>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</si>
  <si>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</si>
  <si>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</si>
  <si>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</si>
  <si>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</si>
  <si>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</si>
  <si>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</si>
  <si>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</si>
  <si>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</si>
  <si>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</si>
  <si>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</si>
  <si>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</si>
  <si>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</si>
  <si>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</si>
  <si>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</si>
  <si>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</si>
  <si>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</si>
  <si>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</si>
  <si>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</si>
  <si>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</si>
  <si>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</si>
  <si>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</si>
  <si>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</si>
  <si>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</si>
  <si>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</si>
  <si>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</si>
  <si>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</si>
  <si>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</si>
  <si>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</si>
  <si>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</si>
  <si>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</si>
  <si>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</si>
  <si>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</si>
  <si>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</si>
  <si>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</si>
  <si>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</si>
  <si>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</si>
  <si>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</si>
  <si>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</si>
  <si>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</si>
  <si>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</si>
  <si>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</si>
  <si>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</si>
  <si>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</si>
  <si>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</si>
  <si>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</si>
  <si>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</si>
  <si>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</si>
  <si>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</si>
  <si>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</si>
  <si>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</si>
  <si>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</si>
  <si>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</si>
  <si>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</si>
  <si>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</si>
  <si>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</si>
  <si>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</si>
  <si>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</si>
  <si>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</si>
  <si>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</si>
  <si>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</si>
  <si>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</si>
  <si>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</si>
  <si>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</si>
  <si>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</si>
  <si>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</si>
  <si>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</si>
  <si>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</si>
  <si>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</si>
  <si>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</si>
  <si>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</si>
  <si>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</si>
  <si>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</si>
  <si>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</si>
  <si>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</si>
  <si>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</si>
  <si>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</si>
  <si>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</si>
  <si>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</si>
  <si>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</si>
  <si>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</si>
  <si>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</si>
  <si>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</si>
  <si>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</si>
  <si>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</si>
  <si>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</si>
  <si>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</si>
  <si>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</si>
  <si>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</si>
  <si>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</si>
  <si>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</si>
  <si>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</si>
  <si>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</si>
  <si>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</si>
  <si>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</si>
  <si>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</si>
  <si>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</si>
  <si>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</si>
  <si>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</si>
  <si>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</si>
  <si>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</si>
  <si>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</si>
  <si>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</si>
  <si>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</si>
  <si>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</si>
  <si>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</si>
  <si>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</si>
  <si>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</si>
  <si>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</si>
  <si>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</si>
  <si>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</si>
  <si>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</si>
  <si>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</si>
  <si>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</si>
  <si>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</si>
  <si>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</si>
  <si>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</si>
  <si>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</si>
  <si>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</si>
  <si>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</si>
  <si>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</si>
  <si>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</si>
  <si>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</si>
  <si>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</si>
  <si>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</si>
  <si>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</si>
  <si>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</si>
  <si>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</si>
  <si>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</si>
  <si>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</si>
  <si>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</si>
  <si>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</si>
  <si>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</si>
  <si>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</si>
  <si>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</si>
  <si>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</si>
  <si>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</si>
  <si>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</si>
  <si>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</si>
  <si>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</si>
  <si>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</si>
  <si>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</si>
  <si>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</si>
  <si>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</si>
  <si>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</si>
  <si>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</si>
  <si>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</si>
  <si>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</si>
  <si>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</si>
  <si>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</si>
  <si>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</si>
  <si>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</si>
  <si>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</si>
  <si>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</si>
  <si>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</si>
  <si>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</si>
  <si>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</si>
  <si>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</si>
  <si>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</si>
  <si>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</si>
  <si>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</si>
  <si>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</si>
  <si>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</si>
  <si>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</si>
  <si>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</si>
  <si>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</si>
  <si>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</si>
  <si>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</si>
  <si>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</si>
  <si>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</si>
  <si>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</si>
  <si>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</si>
  <si>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</si>
  <si>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</si>
  <si>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</si>
  <si>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</si>
  <si>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</si>
  <si>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</si>
  <si>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</si>
  <si>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</si>
  <si>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</si>
  <si>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</si>
  <si>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</si>
  <si>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</si>
  <si>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</si>
  <si>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</si>
  <si>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</si>
  <si>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</si>
  <si>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</si>
  <si>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</si>
  <si>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</si>
  <si>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</si>
  <si>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</si>
  <si>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</si>
  <si>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</si>
  <si>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</si>
  <si>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</si>
  <si>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</si>
  <si>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</si>
  <si>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</si>
  <si>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</si>
  <si>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</si>
  <si>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</si>
  <si>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</si>
  <si>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</si>
  <si>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</si>
  <si>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</si>
  <si>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</si>
  <si>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</si>
  <si>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</si>
  <si>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</si>
  <si>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</si>
  <si>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</si>
  <si>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</si>
  <si>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</si>
  <si>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</si>
  <si>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</si>
  <si>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</si>
  <si>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</si>
  <si>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</si>
  <si>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</si>
  <si>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</si>
  <si>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</si>
  <si>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</si>
  <si>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</si>
  <si>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</si>
  <si>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</si>
  <si>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</si>
  <si>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</si>
  <si>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</si>
  <si>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</si>
  <si>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</si>
  <si>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</si>
  <si>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</si>
  <si>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</si>
  <si>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</si>
  <si>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</si>
  <si>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</si>
  <si>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</si>
  <si>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</si>
  <si>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</si>
  <si>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</si>
  <si>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</si>
  <si>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</si>
  <si>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</si>
  <si>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</si>
  <si>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</si>
  <si>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</si>
  <si>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</si>
  <si>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</si>
  <si>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</si>
  <si>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</si>
  <si>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</si>
  <si>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</si>
  <si>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</si>
  <si>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</si>
  <si>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</si>
  <si>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</si>
  <si>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</si>
  <si>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</si>
  <si>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</si>
  <si>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</si>
  <si>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</si>
  <si>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</si>
  <si>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</si>
  <si>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</si>
  <si>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</si>
  <si>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</si>
  <si>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</si>
  <si>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</si>
  <si>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</si>
  <si>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</si>
  <si>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</si>
  <si>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</si>
  <si>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</si>
  <si>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</si>
  <si>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</si>
  <si>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</si>
  <si>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</si>
  <si>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</si>
  <si>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</si>
  <si>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</si>
  <si>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</si>
  <si>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</si>
  <si>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</si>
  <si>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</si>
  <si>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</si>
  <si>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</si>
  <si>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</si>
  <si>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</si>
  <si>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</si>
  <si>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</si>
  <si>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</si>
  <si>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</si>
  <si>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</si>
  <si>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</si>
  <si>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</si>
  <si>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</si>
  <si>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</si>
  <si>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</si>
  <si>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</si>
  <si>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</si>
  <si>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</si>
  <si>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</si>
  <si>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</si>
  <si>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</si>
  <si>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</si>
  <si>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</si>
  <si>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</si>
  <si>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</si>
  <si>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</si>
  <si>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</si>
  <si>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</si>
  <si>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</si>
  <si>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</si>
  <si>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</si>
  <si>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</si>
  <si>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</si>
  <si>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</si>
  <si>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</si>
  <si>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</si>
  <si>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</si>
  <si>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</si>
  <si>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</si>
  <si>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</si>
  <si>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</si>
  <si>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</si>
  <si>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</si>
  <si>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</si>
  <si>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</si>
  <si>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</si>
  <si>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</si>
  <si>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</si>
  <si>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</si>
  <si>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</si>
  <si>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</si>
  <si>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</si>
  <si>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</si>
  <si>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</si>
  <si>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</si>
  <si>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</si>
  <si>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</si>
  <si>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</si>
  <si>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</si>
  <si>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</si>
  <si>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</si>
  <si>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</si>
  <si>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</si>
  <si>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</si>
  <si>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</si>
  <si>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</si>
  <si>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</si>
  <si>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</si>
  <si>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</si>
  <si>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</si>
  <si>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</si>
  <si>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</si>
  <si>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</si>
  <si>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</si>
  <si>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</si>
  <si>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</si>
  <si>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</si>
  <si>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</si>
  <si>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</si>
  <si>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</si>
  <si>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</si>
  <si>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</si>
  <si>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</si>
  <si>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</si>
  <si>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</si>
  <si>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</si>
  <si>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</si>
  <si>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</si>
  <si>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</si>
  <si>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</si>
  <si>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</si>
  <si>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</si>
  <si>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</si>
  <si>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</si>
  <si>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</si>
  <si>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</si>
  <si>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</si>
  <si>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</si>
  <si>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</si>
  <si>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</si>
  <si>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</si>
  <si>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</si>
  <si>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</si>
  <si>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</si>
  <si>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</si>
  <si>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</si>
  <si>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</si>
  <si>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</si>
  <si>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</si>
  <si>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</si>
  <si>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</si>
  <si>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</si>
  <si>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</si>
  <si>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</si>
  <si>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</si>
  <si>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</si>
  <si>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</si>
  <si>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</si>
  <si>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</si>
  <si>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</si>
  <si>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</si>
  <si>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</si>
  <si>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</si>
  <si>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</si>
  <si>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</si>
  <si>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</si>
  <si>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</si>
  <si>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</si>
  <si>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</si>
  <si>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</si>
  <si>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</si>
  <si>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</si>
  <si>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</si>
  <si>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</si>
  <si>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</si>
  <si>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</si>
  <si>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</si>
  <si>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</si>
  <si>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</si>
  <si>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</si>
  <si>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</si>
  <si>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</si>
  <si>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</si>
  <si>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</si>
  <si>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</si>
  <si>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</si>
  <si>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</si>
  <si>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</si>
  <si>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</si>
  <si>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</si>
  <si>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</si>
  <si>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</si>
  <si>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</si>
  <si>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</si>
  <si>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</si>
  <si>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</si>
  <si>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</si>
  <si>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</si>
  <si>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</si>
  <si>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</si>
  <si>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</si>
  <si>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</si>
  <si>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</si>
  <si>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</si>
  <si>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</si>
  <si>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</si>
  <si>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</si>
  <si>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</si>
  <si>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</si>
  <si>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</si>
  <si>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</si>
  <si>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</si>
  <si>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</si>
  <si>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</si>
  <si>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</si>
  <si>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</si>
  <si>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</si>
  <si>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</si>
  <si>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</si>
  <si>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</si>
  <si>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</si>
  <si>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</si>
  <si>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</si>
  <si>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</si>
  <si>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</si>
  <si>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</si>
  <si>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</si>
  <si>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</si>
  <si>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</si>
  <si>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</si>
  <si>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</si>
  <si>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</si>
  <si>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</si>
  <si>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</si>
  <si>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</si>
  <si>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</si>
  <si>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</si>
  <si>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</si>
  <si>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</si>
  <si>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</si>
  <si>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</si>
  <si>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</si>
  <si>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</si>
  <si>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</si>
  <si>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</si>
  <si>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</si>
  <si>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</si>
  <si>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</si>
  <si>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</si>
  <si>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</si>
  <si>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</si>
  <si>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</si>
  <si>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</si>
  <si>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</si>
  <si>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</si>
  <si>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</si>
  <si>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</si>
  <si>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</si>
  <si>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</si>
  <si>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</si>
  <si>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</si>
  <si>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</si>
  <si>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</si>
  <si>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</si>
  <si>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</si>
  <si>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</si>
  <si>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</si>
  <si>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</si>
  <si>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</si>
  <si>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</si>
  <si>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</si>
  <si>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</si>
  <si>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</si>
  <si>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</si>
  <si>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</si>
  <si>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</si>
  <si>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</si>
  <si>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</si>
  <si>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</si>
  <si>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</si>
  <si>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</si>
  <si>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</si>
  <si>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</si>
  <si>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</si>
  <si>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</si>
  <si>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</si>
  <si>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</si>
  <si>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</si>
  <si>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</si>
  <si>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</si>
  <si>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</si>
  <si>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</si>
  <si>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</si>
  <si>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</si>
  <si>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</si>
  <si>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</si>
  <si>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</si>
  <si>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</si>
  <si>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</si>
  <si>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</si>
  <si>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</si>
  <si>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</si>
  <si>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</si>
  <si>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</si>
  <si>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</si>
  <si>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</si>
  <si>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</si>
  <si>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</si>
  <si>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</si>
  <si>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</si>
  <si>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</si>
  <si>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</si>
  <si>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</si>
  <si>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</si>
  <si>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</si>
  <si>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</si>
  <si>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</si>
  <si>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</si>
  <si>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</si>
  <si>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</si>
  <si>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</si>
  <si>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</si>
  <si>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</si>
  <si>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</si>
  <si>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</si>
  <si>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</si>
  <si>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</si>
  <si>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</si>
  <si>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</si>
  <si>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</si>
  <si>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</si>
  <si>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</si>
  <si>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</si>
  <si>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</si>
  <si>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</si>
  <si>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</si>
  <si>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</si>
  <si>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</si>
  <si>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</si>
  <si>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</si>
  <si>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</si>
  <si>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</si>
  <si>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</si>
  <si>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</si>
  <si>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</si>
  <si>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</si>
  <si>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</si>
  <si>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</si>
  <si>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</si>
  <si>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</si>
  <si>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</si>
  <si>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</si>
  <si>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</si>
  <si>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</si>
  <si>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</si>
  <si>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</si>
  <si>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</si>
  <si>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</si>
  <si>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</si>
  <si>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</si>
  <si>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</si>
  <si>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</si>
  <si>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</si>
  <si>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</si>
  <si>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</si>
  <si>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</si>
  <si>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</si>
  <si>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</si>
  <si>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</si>
  <si>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</si>
  <si>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</si>
  <si>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</si>
  <si>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</si>
  <si>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</si>
  <si>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</si>
  <si>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</si>
  <si>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</si>
  <si>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</si>
  <si>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</si>
  <si>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</si>
  <si>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</si>
  <si>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</si>
  <si>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</si>
  <si>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</si>
  <si>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</si>
  <si>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</si>
  <si>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</si>
  <si>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</si>
  <si>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</si>
  <si>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</si>
  <si>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</si>
  <si>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</si>
  <si>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</si>
  <si>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</si>
  <si>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</si>
  <si>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</si>
  <si>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</si>
  <si>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</si>
  <si>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</si>
  <si>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</si>
  <si>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</si>
  <si>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</si>
  <si>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</si>
  <si>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</si>
  <si>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</si>
  <si>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</si>
  <si>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</si>
  <si>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</si>
  <si>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</si>
  <si>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</si>
  <si>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</si>
  <si>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</si>
  <si>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</si>
  <si>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</si>
  <si>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</si>
  <si>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</si>
  <si>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</si>
  <si>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</si>
  <si>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</si>
  <si>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</si>
  <si>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</si>
  <si>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</si>
  <si>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</si>
  <si>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</si>
  <si>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</si>
  <si>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</si>
  <si>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</si>
  <si>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</si>
  <si>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</si>
  <si>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</si>
  <si>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</si>
  <si>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</si>
  <si>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</si>
  <si>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</si>
  <si>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</si>
  <si>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</si>
  <si>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</si>
  <si>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</si>
  <si>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</si>
  <si>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</si>
  <si>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</si>
  <si>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</si>
  <si>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</si>
  <si>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</si>
  <si>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</si>
  <si>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</si>
  <si>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</si>
  <si>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</si>
  <si>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</si>
  <si>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</si>
  <si>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</si>
  <si>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</si>
  <si>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</si>
  <si>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</si>
  <si>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</si>
  <si>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</si>
  <si>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</si>
  <si>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</si>
  <si>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</si>
  <si>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</si>
  <si>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</si>
  <si>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</si>
  <si>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</si>
  <si>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</si>
  <si>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</si>
  <si>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</si>
  <si>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</si>
  <si>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</si>
  <si>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</si>
  <si>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</si>
  <si>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</si>
  <si>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</si>
  <si>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</si>
  <si>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</si>
  <si>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</si>
  <si>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</si>
  <si>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</si>
  <si>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</si>
  <si>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</si>
  <si>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</si>
  <si>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</si>
  <si>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</si>
  <si>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</si>
  <si>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</si>
  <si>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</si>
  <si>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</si>
  <si>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</si>
  <si>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</si>
  <si>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</si>
  <si>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</si>
  <si>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</si>
  <si>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</si>
  <si>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</si>
  <si>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</si>
  <si>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</si>
  <si>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</si>
  <si>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</si>
  <si>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</si>
  <si>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</si>
  <si>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</si>
  <si>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</si>
  <si>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</si>
  <si>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</si>
  <si>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</si>
  <si>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</si>
  <si>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</si>
  <si>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</si>
  <si>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</si>
  <si>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</si>
  <si>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</si>
  <si>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</si>
  <si>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</si>
  <si>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</si>
  <si>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</si>
  <si>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</si>
  <si>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</si>
  <si>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</si>
  <si>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</si>
  <si>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</si>
  <si>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</si>
  <si>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</si>
  <si>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</si>
  <si>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</si>
  <si>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</si>
  <si>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</si>
  <si>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</si>
  <si>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</si>
  <si>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</si>
  <si>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</si>
  <si>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</si>
  <si>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</si>
  <si>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</si>
  <si>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</si>
  <si>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</si>
  <si>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</si>
  <si>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</si>
  <si>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</si>
  <si>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</si>
  <si>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</si>
  <si>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</si>
  <si>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</si>
  <si>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</si>
  <si>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</si>
  <si>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</si>
  <si>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</si>
  <si>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</si>
  <si>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</si>
  <si>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</si>
  <si>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</si>
  <si>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</si>
  <si>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</si>
  <si>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</si>
  <si>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</si>
  <si>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</si>
  <si>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</si>
  <si>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</si>
  <si>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</si>
  <si>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</si>
  <si>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</si>
  <si>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</si>
  <si>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</si>
  <si>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</si>
  <si>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</si>
  <si>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</si>
  <si>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</si>
  <si>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</si>
  <si>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</si>
  <si>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</si>
  <si>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</si>
  <si>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</si>
  <si>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</si>
  <si>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</si>
  <si>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</si>
  <si>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</si>
  <si>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</si>
  <si>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</si>
  <si>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</si>
  <si>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</si>
  <si>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</si>
  <si>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</si>
  <si>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</si>
  <si>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</si>
  <si>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</si>
  <si>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</si>
  <si>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</si>
  <si>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</si>
  <si>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</si>
  <si>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</si>
  <si>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</si>
  <si>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</si>
  <si>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</si>
  <si>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</si>
  <si>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</si>
  <si>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</si>
  <si>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</si>
  <si>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</si>
  <si>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</si>
  <si>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</si>
  <si>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</si>
  <si>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</si>
  <si>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</si>
  <si>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</si>
  <si>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</si>
  <si>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</si>
  <si>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</si>
  <si>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</si>
  <si>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</si>
  <si>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</si>
  <si>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</si>
  <si>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</si>
  <si>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</si>
  <si>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</si>
  <si>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</si>
  <si>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</si>
  <si>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</si>
  <si>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</si>
  <si>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</si>
  <si>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</si>
  <si>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</si>
  <si>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</si>
  <si>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</si>
  <si>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</si>
  <si>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</si>
  <si>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</si>
  <si>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</si>
  <si>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</si>
  <si>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</si>
  <si>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</si>
  <si>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</si>
  <si>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</si>
  <si>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</si>
  <si>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</si>
  <si>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</si>
  <si>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</si>
  <si>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</si>
  <si>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</si>
  <si>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</si>
  <si>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</si>
  <si>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</si>
  <si>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</si>
  <si>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</si>
  <si>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</si>
  <si>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</si>
  <si>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</si>
  <si>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</si>
  <si>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</si>
  <si>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</si>
  <si>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</si>
  <si>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</si>
  <si>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</si>
  <si>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</si>
  <si>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</si>
  <si>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</si>
  <si>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</si>
  <si>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</si>
  <si>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</si>
  <si>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</si>
  <si>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</si>
  <si>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</si>
  <si>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</si>
  <si>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</si>
  <si>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</si>
  <si>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</si>
  <si>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</si>
  <si>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</si>
  <si>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</si>
  <si>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</si>
  <si>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</si>
  <si>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</si>
  <si>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</si>
  <si>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</si>
  <si>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</si>
  <si>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</si>
  <si>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</si>
  <si>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</si>
  <si>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</si>
  <si>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</si>
  <si>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</si>
  <si>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</si>
  <si>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</si>
  <si>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</si>
  <si>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</si>
  <si>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</si>
  <si>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</si>
  <si>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</si>
  <si>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</si>
  <si>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</si>
  <si>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</si>
  <si>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</si>
  <si>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</si>
  <si>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</si>
  <si>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</si>
  <si>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</si>
  <si>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</si>
  <si>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</si>
  <si>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</si>
  <si>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</si>
  <si>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</si>
  <si>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</si>
  <si>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</si>
  <si>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</si>
  <si>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</si>
  <si>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</si>
  <si>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</si>
  <si>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</si>
  <si>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</si>
  <si>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</si>
  <si>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</si>
  <si>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</si>
  <si>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</si>
  <si>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</si>
  <si>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</si>
  <si>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</si>
  <si>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</si>
  <si>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</si>
  <si>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</si>
  <si>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</si>
  <si>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</si>
  <si>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</si>
  <si>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</si>
  <si>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</si>
  <si>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</si>
  <si>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</si>
  <si>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</si>
  <si>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</si>
  <si>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</si>
  <si>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</si>
  <si>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</si>
  <si>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</si>
  <si>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</si>
  <si>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</si>
  <si>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</si>
  <si>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</si>
  <si>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</si>
  <si>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</si>
  <si>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</si>
  <si>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</si>
  <si>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</si>
  <si>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</si>
  <si>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</si>
  <si>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</si>
  <si>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</si>
  <si>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</si>
  <si>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</si>
  <si>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</si>
  <si>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</si>
  <si>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</si>
  <si>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</si>
  <si>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</si>
  <si>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</si>
  <si>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</si>
  <si>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</si>
  <si>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</si>
  <si>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</si>
  <si>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</si>
  <si>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</si>
  <si>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</si>
  <si>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</si>
  <si>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</si>
  <si>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</si>
  <si>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</si>
  <si>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</si>
  <si>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</si>
  <si>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</si>
  <si>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</si>
  <si>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</si>
  <si>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</si>
  <si>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</si>
  <si>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</si>
  <si>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</si>
  <si>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</si>
  <si>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</si>
  <si>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</si>
  <si>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</si>
  <si>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</si>
  <si>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</si>
  <si>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</si>
  <si>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</si>
  <si>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</si>
  <si>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</si>
  <si>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</si>
  <si>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</si>
  <si>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</si>
  <si>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</si>
  <si>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</si>
  <si>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</si>
  <si>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</si>
  <si>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</si>
  <si>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</si>
  <si>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</si>
  <si>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</si>
  <si>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</si>
  <si>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</si>
  <si>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</si>
  <si>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</si>
  <si>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</si>
  <si>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</si>
  <si>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</si>
  <si>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</si>
  <si>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</si>
  <si>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</si>
  <si>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</si>
  <si>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</si>
  <si>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</si>
  <si>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</si>
  <si>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</si>
  <si>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</si>
  <si>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</si>
  <si>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</si>
  <si>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</si>
  <si>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</si>
  <si>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</si>
  <si>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</si>
  <si>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</si>
  <si>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</si>
  <si>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</si>
  <si>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</si>
  <si>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</si>
  <si>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</si>
  <si>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</si>
  <si>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</si>
  <si>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</si>
  <si>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</si>
  <si>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</si>
  <si>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</si>
  <si>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</si>
  <si>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</si>
  <si>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</si>
  <si>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</si>
  <si>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</si>
  <si>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</si>
  <si>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</si>
  <si>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</si>
  <si>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</si>
  <si>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</si>
  <si>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</si>
  <si>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</si>
  <si>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</si>
  <si>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</si>
  <si>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</si>
  <si>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</si>
  <si>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</si>
  <si>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</si>
  <si>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</si>
  <si>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</si>
  <si>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</si>
  <si>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</si>
  <si>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</si>
  <si>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</si>
  <si>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</si>
  <si>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</si>
  <si>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</si>
  <si>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</si>
  <si>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</si>
  <si>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</si>
  <si>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</si>
  <si>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</si>
  <si>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</si>
  <si>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</si>
  <si>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</si>
  <si>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</si>
  <si>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</si>
  <si>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</si>
  <si>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</si>
  <si>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</si>
  <si>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</si>
  <si>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</si>
  <si>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</si>
  <si>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</si>
  <si>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</si>
  <si>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</si>
  <si>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</si>
  <si>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</si>
  <si>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</si>
  <si>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</si>
  <si>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</si>
  <si>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</si>
  <si>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</si>
  <si>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</si>
  <si>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</si>
  <si>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</si>
  <si>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</si>
  <si>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</si>
  <si>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</si>
  <si>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</si>
  <si>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</si>
  <si>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</si>
  <si>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</si>
  <si>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</si>
  <si>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</si>
  <si>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</si>
  <si>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</si>
  <si>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</si>
  <si>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</si>
  <si>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</si>
  <si>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</si>
  <si>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</si>
  <si>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</si>
  <si>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</si>
  <si>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</si>
  <si>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</si>
  <si>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</si>
  <si>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</si>
  <si>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</si>
  <si>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</si>
  <si>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</si>
  <si>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</si>
  <si>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</si>
  <si>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</si>
  <si>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</si>
  <si>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</si>
  <si>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</si>
  <si>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</si>
  <si>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</si>
  <si>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</si>
  <si>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</si>
  <si>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</si>
  <si>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</si>
  <si>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</si>
  <si>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</si>
  <si>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</si>
  <si>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</si>
  <si>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</si>
  <si>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</si>
  <si>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</si>
  <si>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</si>
  <si>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</si>
  <si>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</si>
  <si>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</si>
  <si>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</si>
  <si>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</si>
  <si>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</si>
  <si>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</si>
  <si>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</si>
  <si>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</si>
  <si>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</si>
  <si>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</si>
  <si>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</si>
  <si>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</si>
  <si>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</si>
  <si>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</si>
  <si>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</si>
  <si>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</si>
  <si>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</si>
  <si>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</si>
  <si>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</si>
  <si>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</si>
  <si>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</si>
  <si>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</si>
  <si>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</si>
  <si>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</si>
  <si>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</si>
  <si>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</si>
  <si>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</si>
  <si>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</si>
  <si>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</si>
  <si>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</si>
  <si>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</si>
  <si>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</si>
  <si>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</si>
  <si>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</si>
  <si>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</si>
  <si>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</si>
  <si>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</si>
  <si>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</si>
  <si>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</si>
  <si>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</si>
  <si>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</si>
  <si>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</si>
  <si>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</si>
  <si>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</si>
  <si>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</si>
  <si>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</si>
  <si>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</si>
  <si>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</si>
  <si>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</si>
  <si>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</si>
  <si>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</si>
  <si>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</si>
  <si>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</si>
  <si>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</si>
  <si>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</si>
  <si>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</si>
  <si>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</si>
  <si>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</si>
  <si>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</si>
  <si>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</si>
  <si>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</si>
  <si>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</si>
  <si>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</si>
  <si>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</si>
  <si>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</si>
  <si>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</si>
  <si>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</si>
  <si>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</si>
  <si>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</si>
  <si>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</si>
  <si>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</si>
  <si>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</si>
  <si>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</si>
  <si>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</si>
  <si>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</si>
  <si>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</si>
  <si>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</si>
  <si>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</si>
  <si>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</si>
  <si>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</si>
  <si>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</si>
  <si>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</si>
  <si>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</si>
  <si>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</si>
  <si>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</si>
  <si>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</si>
  <si>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</si>
  <si>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</si>
  <si>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</si>
  <si>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</si>
  <si>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</si>
  <si>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</si>
  <si>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</si>
  <si>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</si>
  <si>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</si>
  <si>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</si>
  <si>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</si>
  <si>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</si>
  <si>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</si>
  <si>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</si>
  <si>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</si>
  <si>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</si>
  <si>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</si>
  <si>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</si>
  <si>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</si>
  <si>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</si>
  <si>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</si>
  <si>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</si>
  <si>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</si>
  <si>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</si>
  <si>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</si>
  <si>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</si>
  <si>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</si>
  <si>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</si>
  <si>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</si>
  <si>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</si>
  <si>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</si>
  <si>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</si>
  <si>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</si>
  <si>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</si>
  <si>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</si>
  <si>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</si>
  <si>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</si>
  <si>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</si>
  <si>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</si>
  <si>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</si>
  <si>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</si>
  <si>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</si>
  <si>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</si>
  <si>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</si>
  <si>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</si>
  <si>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</si>
  <si>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</si>
  <si>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</si>
  <si>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</si>
  <si>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</si>
  <si>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</si>
  <si>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</si>
  <si>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</si>
  <si>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</si>
  <si>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</si>
  <si>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</si>
  <si>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</si>
  <si>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</si>
  <si>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</si>
  <si>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</si>
  <si>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</si>
  <si>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</si>
  <si>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</si>
  <si>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</si>
  <si>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</si>
  <si>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</si>
  <si>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</si>
  <si>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</si>
  <si>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</si>
  <si>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</si>
  <si>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</si>
  <si>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</si>
  <si>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</si>
  <si>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</si>
  <si>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</si>
  <si>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</si>
  <si>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</si>
  <si>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</si>
  <si>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</si>
  <si>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</si>
  <si>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</si>
  <si>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</si>
  <si>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</si>
  <si>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</si>
  <si>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</si>
  <si>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</si>
  <si>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</si>
  <si>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</si>
  <si>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</si>
  <si>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</si>
  <si>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</si>
  <si>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</si>
  <si>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</si>
  <si>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</si>
  <si>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</si>
  <si>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</si>
  <si>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</si>
  <si>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</si>
  <si>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</si>
  <si>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</si>
  <si>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</si>
  <si>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</si>
  <si>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</si>
  <si>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</si>
  <si>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</si>
  <si>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</si>
  <si>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</si>
  <si>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</si>
  <si>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</si>
  <si>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</si>
  <si>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</si>
  <si>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</si>
  <si>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</si>
  <si>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</si>
  <si>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</si>
  <si>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</si>
  <si>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</si>
  <si>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</si>
  <si>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</si>
  <si>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</si>
  <si>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</si>
  <si>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</si>
  <si>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</si>
  <si>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</si>
  <si>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</si>
  <si>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</si>
  <si>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</si>
  <si>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</si>
  <si>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</si>
  <si>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</si>
  <si>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</si>
  <si>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</si>
  <si>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</si>
  <si>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</si>
  <si>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</si>
  <si>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</si>
  <si>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</si>
  <si>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</si>
  <si>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</si>
  <si>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</si>
  <si>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</si>
  <si>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</si>
  <si>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</si>
  <si>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</si>
  <si>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</si>
  <si>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</si>
  <si>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</si>
  <si>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</si>
  <si>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</si>
  <si>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</si>
  <si>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</si>
  <si>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</si>
  <si>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</si>
  <si>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</si>
  <si>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</si>
  <si>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</si>
  <si>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</si>
  <si>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</si>
  <si>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</si>
  <si>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</si>
  <si>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</si>
  <si>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</si>
  <si>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</si>
  <si>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</si>
  <si>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</si>
  <si>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</si>
  <si>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</si>
  <si>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</si>
  <si>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</si>
  <si>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</si>
  <si>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</si>
  <si>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</si>
  <si>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</si>
  <si>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</si>
  <si>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</si>
  <si>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</si>
  <si>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</si>
  <si>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</si>
  <si>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</si>
  <si>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</si>
  <si>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</si>
  <si>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</si>
  <si>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</si>
  <si>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</si>
  <si>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</si>
  <si>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</si>
  <si>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</si>
  <si>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</si>
  <si>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</si>
  <si>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</si>
  <si>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</si>
  <si>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</si>
  <si>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</si>
  <si>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</si>
  <si>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</si>
  <si>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</si>
  <si>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</si>
  <si>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</si>
  <si>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</si>
  <si>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</si>
  <si>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</si>
  <si>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</si>
  <si>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</si>
  <si>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</si>
  <si>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</si>
  <si>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</si>
  <si>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</si>
  <si>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</si>
  <si>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</si>
  <si>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</si>
  <si>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</si>
  <si>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</si>
  <si>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</si>
  <si>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</si>
  <si>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</si>
  <si>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</si>
  <si>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</si>
  <si>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</si>
  <si>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</si>
  <si>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</si>
  <si>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</si>
  <si>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</si>
  <si>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</si>
  <si>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</si>
  <si>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</si>
  <si>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</si>
  <si>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</si>
  <si>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</si>
  <si>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</si>
  <si>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</si>
  <si>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</si>
  <si>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</si>
  <si>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</si>
  <si>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</si>
  <si>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</si>
  <si>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</si>
  <si>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</si>
  <si>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</si>
  <si>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</si>
  <si>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</si>
  <si>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</si>
  <si>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</si>
  <si>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</si>
  <si>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</si>
  <si>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</si>
  <si>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</si>
  <si>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</si>
  <si>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</si>
  <si>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</si>
  <si>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</si>
  <si>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</si>
  <si>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</si>
  <si>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</si>
  <si>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</si>
  <si>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</si>
  <si>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</si>
  <si>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</si>
  <si>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</si>
  <si>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</si>
  <si>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</si>
  <si>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</si>
  <si>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</si>
  <si>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</si>
  <si>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</si>
  <si>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</si>
  <si>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</si>
  <si>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</si>
  <si>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</si>
  <si>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</si>
  <si>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</si>
  <si>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</si>
  <si>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</si>
  <si>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</si>
  <si>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</si>
  <si>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</si>
  <si>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</si>
  <si>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</si>
  <si>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</si>
  <si>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</si>
  <si>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</si>
  <si>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</si>
  <si>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</si>
  <si>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</si>
  <si>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</si>
  <si>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</si>
  <si>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</si>
  <si>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</si>
  <si>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</si>
  <si>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</si>
  <si>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</si>
  <si>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</si>
  <si>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</si>
  <si>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</si>
  <si>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</si>
  <si>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</si>
  <si>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</si>
  <si>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</si>
  <si>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</si>
  <si>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</si>
  <si>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</si>
  <si>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</si>
  <si>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</si>
  <si>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</si>
  <si>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</si>
  <si>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</si>
  <si>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</si>
  <si>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</si>
  <si>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</si>
  <si>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</si>
  <si>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</si>
  <si>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</si>
  <si>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</si>
  <si>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</si>
  <si>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</si>
  <si>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</si>
  <si>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</si>
  <si>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</si>
  <si>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</si>
  <si>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</si>
  <si>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</si>
  <si>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</si>
  <si>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</si>
  <si>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</si>
  <si>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</si>
  <si>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</si>
  <si>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</si>
  <si>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</si>
  <si>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</si>
  <si>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</si>
  <si>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</si>
  <si>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</si>
  <si>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</si>
  <si>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</si>
  <si>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</si>
  <si>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</si>
  <si>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</si>
  <si>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</si>
  <si>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</si>
  <si>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</si>
  <si>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</si>
  <si>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</si>
  <si>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</si>
  <si>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</si>
  <si>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</si>
  <si>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</si>
  <si>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</si>
  <si>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</si>
  <si>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</si>
  <si>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</si>
  <si>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</si>
  <si>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</si>
  <si>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</si>
  <si>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</si>
  <si>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</si>
  <si>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</si>
  <si>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</si>
  <si>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</si>
  <si>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</si>
  <si>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</si>
  <si>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</si>
  <si>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</si>
  <si>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</si>
  <si>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</si>
  <si>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</si>
  <si>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</si>
  <si>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</si>
  <si>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</si>
  <si>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</si>
  <si>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</si>
  <si>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</si>
  <si>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</si>
  <si>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</si>
  <si>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</si>
  <si>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</si>
  <si>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</si>
  <si>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</si>
  <si>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</si>
  <si>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</si>
  <si>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</si>
  <si>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</si>
  <si>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</si>
  <si>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</si>
  <si>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</si>
  <si>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</si>
  <si>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</si>
  <si>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</si>
  <si>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</si>
  <si>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</si>
  <si>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</si>
  <si>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</si>
  <si>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</si>
  <si>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</si>
  <si>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</si>
  <si>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</si>
  <si>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</si>
  <si>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</si>
  <si>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</si>
  <si>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</si>
  <si>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</si>
  <si>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</si>
  <si>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</si>
  <si>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</si>
  <si>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</si>
  <si>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</si>
  <si>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</si>
  <si>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</si>
  <si>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</si>
  <si>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</si>
  <si>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</si>
  <si>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</si>
  <si>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</si>
  <si>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</si>
  <si>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</si>
  <si>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</si>
  <si>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</si>
  <si>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</si>
  <si>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</si>
  <si>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</si>
  <si>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</si>
  <si>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</si>
  <si>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</si>
  <si>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</si>
  <si>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</si>
  <si>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</si>
  <si>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</si>
  <si>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</si>
  <si>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</si>
  <si>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</si>
  <si>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</si>
  <si>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</si>
  <si>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</si>
  <si>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</si>
  <si>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</si>
  <si>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</si>
  <si>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</si>
  <si>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</si>
  <si>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</si>
  <si>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</si>
  <si>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</si>
  <si>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</si>
  <si>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</si>
  <si>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</si>
  <si>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</si>
  <si>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</si>
  <si>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</si>
  <si>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</si>
  <si>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</si>
  <si>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</si>
  <si>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</si>
  <si>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</si>
  <si>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</si>
  <si>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</si>
  <si>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</si>
  <si>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</si>
  <si>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</si>
  <si>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</si>
  <si>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</si>
  <si>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</si>
  <si>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</si>
  <si>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</si>
  <si>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</si>
  <si>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</si>
  <si>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</si>
  <si>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</si>
  <si>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</si>
  <si>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</si>
  <si>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</si>
  <si>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</si>
  <si>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</si>
  <si>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</si>
  <si>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</si>
  <si>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</si>
  <si>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</si>
  <si>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</si>
  <si>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</si>
  <si>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</si>
  <si>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</si>
  <si>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</si>
  <si>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</si>
  <si>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</si>
  <si>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</si>
  <si>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</si>
  <si>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</si>
  <si>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</si>
  <si>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</si>
  <si>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</si>
  <si>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</si>
  <si>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</si>
  <si>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</si>
  <si>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</si>
  <si>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</si>
  <si>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</si>
  <si>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</si>
  <si>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</si>
  <si>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</si>
  <si>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</si>
  <si>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</si>
  <si>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</si>
  <si>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</si>
  <si>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</si>
  <si>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</si>
  <si>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</si>
  <si>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</si>
  <si>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</si>
  <si>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</si>
  <si>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</si>
  <si>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</si>
  <si>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</si>
  <si>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</si>
  <si>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</si>
  <si>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</si>
  <si>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</si>
  <si>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</si>
  <si>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</si>
  <si>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</si>
  <si>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</si>
  <si>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</si>
  <si>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</si>
  <si>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</si>
  <si>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</si>
  <si>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</si>
  <si>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</si>
  <si>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</si>
  <si>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</si>
  <si>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</si>
  <si>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</si>
  <si>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</si>
  <si>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</si>
  <si>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</si>
  <si>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</si>
  <si>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</si>
  <si>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</si>
  <si>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</si>
  <si>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</si>
  <si>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</si>
  <si>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</si>
  <si>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</si>
  <si>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</si>
  <si>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</si>
  <si>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</si>
  <si>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</si>
  <si>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</si>
  <si>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</si>
  <si>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</si>
  <si>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</si>
  <si>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</si>
  <si>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</si>
  <si>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</si>
  <si>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</si>
  <si>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</si>
  <si>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</si>
  <si>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</si>
  <si>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</si>
  <si>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</si>
  <si>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</si>
  <si>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</si>
  <si>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</si>
  <si>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</si>
  <si>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</si>
  <si>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</si>
  <si>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</si>
  <si>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</si>
  <si>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</si>
  <si>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</si>
  <si>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</si>
  <si>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</si>
  <si>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</si>
  <si>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</si>
  <si>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</si>
  <si>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</si>
  <si>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</si>
  <si>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</si>
  <si>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</si>
  <si>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</si>
  <si>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</si>
  <si>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</si>
  <si>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</si>
  <si>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</si>
  <si>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</si>
  <si>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</si>
  <si>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</si>
  <si>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</si>
  <si>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</si>
  <si>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</si>
  <si>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</si>
  <si>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</si>
  <si>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</si>
  <si>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</si>
  <si>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</si>
  <si>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</si>
  <si>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</si>
  <si>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</si>
  <si>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</si>
  <si>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</si>
  <si>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</si>
  <si>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</si>
  <si>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</si>
  <si>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</si>
  <si>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</si>
  <si>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</si>
  <si>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</si>
  <si>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</si>
  <si>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</si>
  <si>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</si>
  <si>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</si>
  <si>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</si>
  <si>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</si>
  <si>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</si>
  <si>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</si>
  <si>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</si>
  <si>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</si>
  <si>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</si>
  <si>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</si>
  <si>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</si>
  <si>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</si>
  <si>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</si>
  <si>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</si>
  <si>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</si>
  <si>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</si>
  <si>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</si>
  <si>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</si>
  <si>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</si>
  <si>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</si>
  <si>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</si>
  <si>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</si>
  <si>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</si>
  <si>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</si>
  <si>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</si>
  <si>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</si>
  <si>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</si>
  <si>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</si>
  <si>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</si>
  <si>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</si>
  <si>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</si>
  <si>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</si>
  <si>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</si>
  <si>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</si>
  <si>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</si>
  <si>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</si>
  <si>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</si>
  <si>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</si>
  <si>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</si>
  <si>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</si>
  <si>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</si>
  <si>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</si>
  <si>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</si>
  <si>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</si>
  <si>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</si>
  <si>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</si>
  <si>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</si>
  <si>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</si>
  <si>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</si>
  <si>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</si>
  <si>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</si>
  <si>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</si>
  <si>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</si>
  <si>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</si>
  <si>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</si>
  <si>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</si>
  <si>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</si>
  <si>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</si>
  <si>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</si>
  <si>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</si>
  <si>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</si>
  <si>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</si>
  <si>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</si>
  <si>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</si>
  <si>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</si>
  <si>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</si>
  <si>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</si>
  <si>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</si>
  <si>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</si>
  <si>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</si>
  <si>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</si>
  <si>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</si>
  <si>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</si>
  <si>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</si>
  <si>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</si>
  <si>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</si>
  <si>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</si>
  <si>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</si>
  <si>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</si>
  <si>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</si>
  <si>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</si>
  <si>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</si>
  <si>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</si>
  <si>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</si>
  <si>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</si>
  <si>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</si>
  <si>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</si>
  <si>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</si>
  <si>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</si>
  <si>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</si>
  <si>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</si>
  <si>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</si>
  <si>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</si>
  <si>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</si>
  <si>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</si>
  <si>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</si>
  <si>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</si>
  <si>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</si>
  <si>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</si>
  <si>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</si>
  <si>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</si>
  <si>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</si>
  <si>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</si>
  <si>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</si>
  <si>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</si>
  <si>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</si>
  <si>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</si>
  <si>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</si>
  <si>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</si>
  <si>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</si>
  <si>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</si>
  <si>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</si>
  <si>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</si>
  <si>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</si>
  <si>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</si>
  <si>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</si>
  <si>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</si>
  <si>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</si>
  <si>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</si>
  <si>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</si>
  <si>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</si>
  <si>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</si>
  <si>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</si>
  <si>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</si>
  <si>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</si>
  <si>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</si>
  <si>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</si>
  <si>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</si>
  <si>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</si>
  <si>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</si>
  <si>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</si>
  <si>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</si>
  <si>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</si>
  <si>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</si>
  <si>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</si>
  <si>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</si>
  <si>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</si>
  <si>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</si>
  <si>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</si>
  <si>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</si>
  <si>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</si>
  <si>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</si>
  <si>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</si>
  <si>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</si>
  <si>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</si>
  <si>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</si>
  <si>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</si>
  <si>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</si>
  <si>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</si>
  <si>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</si>
  <si>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</si>
  <si>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</si>
  <si>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</si>
  <si>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</si>
  <si>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</si>
  <si>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</si>
  <si>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</si>
  <si>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</si>
  <si>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</si>
  <si>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</si>
  <si>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</si>
  <si>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</si>
  <si>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</si>
  <si>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</si>
  <si>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</si>
  <si>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</si>
  <si>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</si>
  <si>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</si>
  <si>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</si>
  <si>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</si>
  <si>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</si>
  <si>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</si>
  <si>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</si>
  <si>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</si>
  <si>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</si>
  <si>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</si>
  <si>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</si>
  <si>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</si>
  <si>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</si>
  <si>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</si>
  <si>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</si>
  <si>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</si>
  <si>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</si>
  <si>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</si>
  <si>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</si>
  <si>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</si>
  <si>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</si>
  <si>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</si>
  <si>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</si>
  <si>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</si>
  <si>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</si>
  <si>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</si>
  <si>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</si>
  <si>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</si>
  <si>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</si>
  <si>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</si>
  <si>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</si>
  <si>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</si>
  <si>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</si>
  <si>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</si>
  <si>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</si>
  <si>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</si>
  <si>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</si>
  <si>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</si>
  <si>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</si>
  <si>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</si>
  <si>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</si>
  <si>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</si>
  <si>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</si>
  <si>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</si>
  <si>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</si>
  <si>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</si>
  <si>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</si>
  <si>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</si>
  <si>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</si>
  <si>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</si>
  <si>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</si>
  <si>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</si>
  <si>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</si>
  <si>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</si>
  <si>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</si>
  <si>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</si>
  <si>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</si>
  <si>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</si>
  <si>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</si>
  <si>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</si>
  <si>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</si>
  <si>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</si>
  <si>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</si>
  <si>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</si>
  <si>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</si>
  <si>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</si>
  <si>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</si>
  <si>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</si>
  <si>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</si>
  <si>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</si>
  <si>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</si>
  <si>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</si>
  <si>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</si>
  <si>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</si>
  <si>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</si>
  <si>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</si>
  <si>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</si>
  <si>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</si>
  <si>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</si>
  <si>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</si>
  <si>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</si>
  <si>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</si>
  <si>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</si>
  <si>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</si>
  <si>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</si>
  <si>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</si>
  <si>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</si>
  <si>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</si>
  <si>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</si>
  <si>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</si>
  <si>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</si>
  <si>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</si>
  <si>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</si>
  <si>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</si>
  <si>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</si>
  <si>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</si>
  <si>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</si>
  <si>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</si>
  <si>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</si>
  <si>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</si>
  <si>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</si>
  <si>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</si>
  <si>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</si>
  <si>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</si>
  <si>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</si>
  <si>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</si>
  <si>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</si>
  <si>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</si>
  <si>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</si>
  <si>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</si>
  <si>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</si>
  <si>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</si>
  <si>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</si>
  <si>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</si>
  <si>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</si>
  <si>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</si>
  <si>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</si>
  <si>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</si>
  <si>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</si>
  <si>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</si>
  <si>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</si>
  <si>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</si>
  <si>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</si>
  <si>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</si>
  <si>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</si>
  <si>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</si>
  <si>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</si>
  <si>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</si>
  <si>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</si>
  <si>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</si>
  <si>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</si>
  <si>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</si>
  <si>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</si>
  <si>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</si>
  <si>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</si>
  <si>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</si>
  <si>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</si>
  <si>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</si>
  <si>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</si>
  <si>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</si>
  <si>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</si>
  <si>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</si>
  <si>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</si>
  <si>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</si>
  <si>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</si>
  <si>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</si>
  <si>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</si>
  <si>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</si>
  <si>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</si>
  <si>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</si>
  <si>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</si>
  <si>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</si>
  <si>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</si>
  <si>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</si>
  <si>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</si>
  <si>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</si>
  <si>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</si>
  <si>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</si>
  <si>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</si>
  <si>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</si>
  <si>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</si>
  <si>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</si>
  <si>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</si>
  <si>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</si>
  <si>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</si>
  <si>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</si>
  <si>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</si>
  <si>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</si>
  <si>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</si>
  <si>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</si>
  <si>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</si>
  <si>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</si>
  <si>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</si>
  <si>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</si>
  <si>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</si>
  <si>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</si>
  <si>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</si>
  <si>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</si>
  <si>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</si>
  <si>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</si>
  <si>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</si>
  <si>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</si>
  <si>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</si>
  <si>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</si>
  <si>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</si>
  <si>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</si>
  <si>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</si>
  <si>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</si>
  <si>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</si>
  <si>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</si>
  <si>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</si>
  <si>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</si>
  <si>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</si>
  <si>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</si>
  <si>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</si>
  <si>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</si>
  <si>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</si>
  <si>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</si>
  <si>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</si>
  <si>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</si>
  <si>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</si>
  <si>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</si>
  <si>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</si>
  <si>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</si>
  <si>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</si>
  <si>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</si>
  <si>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</si>
  <si>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</si>
  <si>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</si>
  <si>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</si>
  <si>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</si>
  <si>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</si>
  <si>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</si>
  <si>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</si>
  <si>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</si>
  <si>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</si>
  <si>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</si>
  <si>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</si>
  <si>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</si>
  <si>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</si>
  <si>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</si>
  <si>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</si>
  <si>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</si>
  <si>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</si>
  <si>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</si>
  <si>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</si>
  <si>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</si>
  <si>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</si>
  <si>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</si>
  <si>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</si>
  <si>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</si>
  <si>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</si>
  <si>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</si>
  <si>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</si>
  <si>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</si>
  <si>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</si>
  <si>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</si>
  <si>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</si>
  <si>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</si>
  <si>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</si>
  <si>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</si>
  <si>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</si>
  <si>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</si>
  <si>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</si>
  <si>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</si>
  <si>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</si>
  <si>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</si>
  <si>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</si>
  <si>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</si>
  <si>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</si>
  <si>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</si>
  <si>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</si>
  <si>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</si>
  <si>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</si>
  <si>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</si>
  <si>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</si>
  <si>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</si>
  <si>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</si>
  <si>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</si>
  <si>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</si>
  <si>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</si>
  <si>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</si>
  <si>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</si>
  <si>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</si>
  <si>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</si>
  <si>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</si>
  <si>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</si>
  <si>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</si>
  <si>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</si>
  <si>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</si>
  <si>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</si>
  <si>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</si>
  <si>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</si>
  <si>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</si>
  <si>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</si>
  <si>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</si>
  <si>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</si>
  <si>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</si>
  <si>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</si>
  <si>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</si>
  <si>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</si>
  <si>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</si>
  <si>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</si>
  <si>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</si>
  <si>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</si>
  <si>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</si>
  <si>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</si>
  <si>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</si>
  <si>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</si>
  <si>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</si>
  <si>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</si>
  <si>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</si>
  <si>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</si>
  <si>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</si>
  <si>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</si>
  <si>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</si>
  <si>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</si>
  <si>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</si>
  <si>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</si>
  <si>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</si>
  <si>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</si>
  <si>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</si>
  <si>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</si>
  <si>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</si>
  <si>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</si>
  <si>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</si>
  <si>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</si>
  <si>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</si>
  <si>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</si>
  <si>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</si>
  <si>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</si>
  <si>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</si>
  <si>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</si>
  <si>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</si>
  <si>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</si>
  <si>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</si>
  <si>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</si>
  <si>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</si>
  <si>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</si>
  <si>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</si>
  <si>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</si>
  <si>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</si>
  <si>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</si>
  <si>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</si>
  <si>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</si>
  <si>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</si>
  <si>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</si>
  <si>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</si>
  <si>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</si>
  <si>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</si>
  <si>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</si>
  <si>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</si>
  <si>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</si>
  <si>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</si>
  <si>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</si>
  <si>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</si>
  <si>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</si>
  <si>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</si>
  <si>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</si>
  <si>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</si>
  <si>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</si>
  <si>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</si>
  <si>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</si>
  <si>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</si>
  <si>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</si>
  <si>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</si>
  <si>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</si>
  <si>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</si>
  <si>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</si>
  <si>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</si>
  <si>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</si>
  <si>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</si>
  <si>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</si>
  <si>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</si>
  <si>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</si>
  <si>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</si>
  <si>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</si>
  <si>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</si>
  <si>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</si>
  <si>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</si>
  <si>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</si>
  <si>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</si>
  <si>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</si>
  <si>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</si>
  <si>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</si>
  <si>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</si>
  <si>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</si>
  <si>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</si>
  <si>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</si>
  <si>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</si>
  <si>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</si>
  <si>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</si>
  <si>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</si>
  <si>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</si>
  <si>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</si>
  <si>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</si>
  <si>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</si>
  <si>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</si>
  <si>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</si>
  <si>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</si>
  <si>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</si>
  <si>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</si>
  <si>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</si>
  <si>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</si>
  <si>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</si>
  <si>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</si>
  <si>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</si>
  <si>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</si>
  <si>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</si>
  <si>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</si>
  <si>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</si>
  <si>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</si>
  <si>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</si>
  <si>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</si>
  <si>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</si>
  <si>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</si>
  <si>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</si>
  <si>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</si>
  <si>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</si>
  <si>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</si>
  <si>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</si>
  <si>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</si>
  <si>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</si>
  <si>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</si>
  <si>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</si>
  <si>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</si>
  <si>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</si>
  <si>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</si>
  <si>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</si>
  <si>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</si>
  <si>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</si>
  <si>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</si>
  <si>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</si>
  <si>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</si>
  <si>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</si>
  <si>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</si>
  <si>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</si>
  <si>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</si>
  <si>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</si>
  <si>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</si>
  <si>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</si>
  <si>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</si>
  <si>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</si>
  <si>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</si>
  <si>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</si>
  <si>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</si>
  <si>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</si>
  <si>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</si>
  <si>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</si>
  <si>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</si>
  <si>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</si>
  <si>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</si>
  <si>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</si>
  <si>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</si>
  <si>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</si>
  <si>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</si>
  <si>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</si>
  <si>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</si>
  <si>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</si>
  <si>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</si>
  <si>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</si>
  <si>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</si>
  <si>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</si>
  <si>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</si>
  <si>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</si>
  <si>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</si>
  <si>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</si>
  <si>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</si>
  <si>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</si>
  <si>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</si>
  <si>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</si>
  <si>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</si>
  <si>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</si>
  <si>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</si>
  <si>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</si>
  <si>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</si>
  <si>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</si>
  <si>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</si>
  <si>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</si>
  <si>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</si>
  <si>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</si>
  <si>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</si>
  <si>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</si>
  <si>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</si>
  <si>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</si>
  <si>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</si>
  <si>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</si>
  <si>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</si>
  <si>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</si>
  <si>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</si>
  <si>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</si>
  <si>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</si>
  <si>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</si>
  <si>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</si>
  <si>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</si>
  <si>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</si>
  <si>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</si>
  <si>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</si>
  <si>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</si>
  <si>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</si>
  <si>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</si>
  <si>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</si>
  <si>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</si>
  <si>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</si>
  <si>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</si>
  <si>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</si>
  <si>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</si>
  <si>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</si>
  <si>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</si>
  <si>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</si>
  <si>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</si>
  <si>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</si>
  <si>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</si>
  <si>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</si>
  <si>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</si>
  <si>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</si>
  <si>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</si>
  <si>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</si>
  <si>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</si>
  <si>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</si>
  <si>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</si>
  <si>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</si>
  <si>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</si>
  <si>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</si>
  <si>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</si>
  <si>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</si>
  <si>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</si>
  <si>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</si>
  <si>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</si>
  <si>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</si>
  <si>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</si>
  <si>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</si>
  <si>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</si>
  <si>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</si>
  <si>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</si>
  <si>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</si>
  <si>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</si>
  <si>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</si>
  <si>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</si>
  <si>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</si>
  <si>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</si>
  <si>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</si>
  <si>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</si>
  <si>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</si>
  <si>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</si>
  <si>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</si>
  <si>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</si>
  <si>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</si>
  <si>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</si>
  <si>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</si>
  <si>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</si>
  <si>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</si>
  <si>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</si>
  <si>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</si>
  <si>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</si>
  <si>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</si>
  <si>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</si>
  <si>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</si>
  <si>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</si>
  <si>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</si>
  <si>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</si>
  <si>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</si>
  <si>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</si>
  <si>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</si>
  <si>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</si>
  <si>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</si>
  <si>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</si>
  <si>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</si>
  <si>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</si>
  <si>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</si>
  <si>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</si>
  <si>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</si>
  <si>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</si>
  <si>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</si>
  <si>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</si>
  <si>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</si>
  <si>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</si>
  <si>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</si>
  <si>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</si>
  <si>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</si>
  <si>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</si>
  <si>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</si>
  <si>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</si>
  <si>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</si>
  <si>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</si>
  <si>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</si>
  <si>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</si>
  <si>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</si>
  <si>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</si>
  <si>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</si>
  <si>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</si>
  <si>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</si>
  <si>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</si>
  <si>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</si>
  <si>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</si>
  <si>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</si>
  <si>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</si>
  <si>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</si>
  <si>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</si>
  <si>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</si>
  <si>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</si>
  <si>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</si>
  <si>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</si>
  <si>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</si>
  <si>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</si>
  <si>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</si>
  <si>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</si>
  <si>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</si>
  <si>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</si>
  <si>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</si>
  <si>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</si>
  <si>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</si>
  <si>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</si>
  <si>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</si>
  <si>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</si>
  <si>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</si>
  <si>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</si>
  <si>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</si>
  <si>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</si>
  <si>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</si>
  <si>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</si>
  <si>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</si>
  <si>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</si>
  <si>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</si>
  <si>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</si>
  <si>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</si>
  <si>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</si>
  <si>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</si>
  <si>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</si>
  <si>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</si>
  <si>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</si>
  <si>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</si>
  <si>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</si>
  <si>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</si>
  <si>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</si>
  <si>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</si>
  <si>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</si>
  <si>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</si>
  <si>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</si>
  <si>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</si>
  <si>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</si>
  <si>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</si>
  <si>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</si>
  <si>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</si>
  <si>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</si>
  <si>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</si>
  <si>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</si>
  <si>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</si>
  <si>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</si>
  <si>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</si>
  <si>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</si>
  <si>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</si>
  <si>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</si>
  <si>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</si>
  <si>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</si>
  <si>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</si>
  <si>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</si>
  <si>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</si>
  <si>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</si>
  <si>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</si>
  <si>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</si>
  <si>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</si>
  <si>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</si>
  <si>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</si>
  <si>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</si>
  <si>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</si>
  <si>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</si>
  <si>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</si>
  <si>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</si>
  <si>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</si>
  <si>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</si>
  <si>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</si>
  <si>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</si>
  <si>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</si>
  <si>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</si>
  <si>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</si>
  <si>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</si>
  <si>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</si>
  <si>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</si>
  <si>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</si>
  <si>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</si>
  <si>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</si>
  <si>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</si>
  <si>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</si>
  <si>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</si>
  <si>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</si>
  <si>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</si>
  <si>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</si>
  <si>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</si>
  <si>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</si>
  <si>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</si>
  <si>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</si>
  <si>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</si>
  <si>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</si>
  <si>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</si>
  <si>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</si>
  <si>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</si>
  <si>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</si>
  <si>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</si>
  <si>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</si>
  <si>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</si>
  <si>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</si>
  <si>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</si>
  <si>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</si>
  <si>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</si>
  <si>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</si>
  <si>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</si>
  <si>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</si>
  <si>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</si>
  <si>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</si>
  <si>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</si>
  <si>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</si>
  <si>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</si>
  <si>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</si>
  <si>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</si>
  <si>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</si>
  <si>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</si>
  <si>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</si>
  <si>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</si>
  <si>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</si>
  <si>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</si>
  <si>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</si>
  <si>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</si>
  <si>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</si>
  <si>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</si>
  <si>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</si>
  <si>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</si>
  <si>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</si>
  <si>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</si>
  <si>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</si>
  <si>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</si>
  <si>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</si>
  <si>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</si>
  <si>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</si>
  <si>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</si>
  <si>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</si>
  <si>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</si>
  <si>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</si>
  <si>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</si>
  <si>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</si>
  <si>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</si>
  <si>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</si>
  <si>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</si>
  <si>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</si>
  <si>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</si>
  <si>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</si>
  <si>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</si>
  <si>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</si>
  <si>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</si>
  <si>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</si>
  <si>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</si>
  <si>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</si>
  <si>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</si>
  <si>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</si>
  <si>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</si>
  <si>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</si>
  <si>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</si>
  <si>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</si>
  <si>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</si>
  <si>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</si>
  <si>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</si>
  <si>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</si>
  <si>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</si>
  <si>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</si>
  <si>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</si>
  <si>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</si>
  <si>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</si>
  <si>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</si>
  <si>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</si>
  <si>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</si>
  <si>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</si>
  <si>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</si>
  <si>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</si>
  <si>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</si>
  <si>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</si>
  <si>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</si>
  <si>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</si>
  <si>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</si>
  <si>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</si>
  <si>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</si>
  <si>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</si>
  <si>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</si>
  <si>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</si>
  <si>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</si>
  <si>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</si>
  <si>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</si>
  <si>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</si>
  <si>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</si>
  <si>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</si>
  <si>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</si>
  <si>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</si>
  <si>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</si>
  <si>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</si>
  <si>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</si>
  <si>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</si>
  <si>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</si>
  <si>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</si>
  <si>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</si>
  <si>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</si>
  <si>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</si>
  <si>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</si>
  <si>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</si>
  <si>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</si>
  <si>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</si>
  <si>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</si>
  <si>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</si>
  <si>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</si>
  <si>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</si>
  <si>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</si>
  <si>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</si>
  <si>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</si>
  <si>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</si>
  <si>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</si>
  <si>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</si>
  <si>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</si>
  <si>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</si>
  <si>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</si>
  <si>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</si>
  <si>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</si>
  <si>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</si>
  <si>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</si>
  <si>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</si>
  <si>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</si>
  <si>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</si>
  <si>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</si>
  <si>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</si>
  <si>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</si>
  <si>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</si>
  <si>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</si>
  <si>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</si>
  <si>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</si>
  <si>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</si>
  <si>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</si>
  <si>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</si>
  <si>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</si>
  <si>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</si>
  <si>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</si>
  <si>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</si>
  <si>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</si>
  <si>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</si>
  <si>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</si>
  <si>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</si>
  <si>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</si>
  <si>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</si>
  <si>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</si>
  <si>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</si>
  <si>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</si>
  <si>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</si>
  <si>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</si>
  <si>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</si>
  <si>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</si>
  <si>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</si>
  <si>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</si>
  <si>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</si>
  <si>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</si>
  <si>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</si>
  <si>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</si>
  <si>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</si>
  <si>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</si>
  <si>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</si>
  <si>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</si>
  <si>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</si>
  <si>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</si>
  <si>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</si>
  <si>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</si>
  <si>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</si>
  <si>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</si>
  <si>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</si>
  <si>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</si>
  <si>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</si>
  <si>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</si>
  <si>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</si>
  <si>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</si>
  <si>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</si>
  <si>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</si>
  <si>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</si>
  <si>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</si>
  <si>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</si>
  <si>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</si>
  <si>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</si>
  <si>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</si>
  <si>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</si>
  <si>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</si>
  <si>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</si>
  <si>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</si>
  <si>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</si>
  <si>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</si>
  <si>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</si>
  <si>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</si>
  <si>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</si>
  <si>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</si>
  <si>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</si>
  <si>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</si>
  <si>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</si>
  <si>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</si>
  <si>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</si>
  <si>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</si>
  <si>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</si>
  <si>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</si>
  <si>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</si>
  <si>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</si>
  <si>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</si>
  <si>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</si>
  <si>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</si>
  <si>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</si>
  <si>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</si>
  <si>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</si>
  <si>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</si>
  <si>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</si>
  <si>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</si>
  <si>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</si>
  <si>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</si>
  <si>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</si>
  <si>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</si>
  <si>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</si>
  <si>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</si>
  <si>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</si>
  <si>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</si>
  <si>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</si>
  <si>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</si>
  <si>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</si>
  <si>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</si>
  <si>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</si>
  <si>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</si>
  <si>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</si>
  <si>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</si>
  <si>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</si>
  <si>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</si>
  <si>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</si>
  <si>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</si>
  <si>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</si>
  <si>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</si>
  <si>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</si>
  <si>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</si>
  <si>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</si>
  <si>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</si>
  <si>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</si>
  <si>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</si>
  <si>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</si>
  <si>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</si>
  <si>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</si>
  <si>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</si>
  <si>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</si>
  <si>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</si>
  <si>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</si>
  <si>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</si>
  <si>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</si>
  <si>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</si>
  <si>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</si>
  <si>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</si>
  <si>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</si>
  <si>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</si>
  <si>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</si>
  <si>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</si>
  <si>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</si>
  <si>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</si>
  <si>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</si>
  <si>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</si>
  <si>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</si>
  <si>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</si>
  <si>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</si>
  <si>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</si>
  <si>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</si>
  <si>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</si>
  <si>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</si>
  <si>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</si>
  <si>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</si>
  <si>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</si>
  <si>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</si>
  <si>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</si>
  <si>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</si>
  <si>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</si>
  <si>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</si>
  <si>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</si>
  <si>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</si>
  <si>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</si>
  <si>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</si>
  <si>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</si>
  <si>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</si>
  <si>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</si>
  <si>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</si>
  <si>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</si>
  <si>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</si>
  <si>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</si>
  <si>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</si>
  <si>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</si>
  <si>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</si>
  <si>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</si>
  <si>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</si>
  <si>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</si>
  <si>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</si>
  <si>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</si>
  <si>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</si>
  <si>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</si>
  <si>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</si>
  <si>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</si>
  <si>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</si>
  <si>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</si>
  <si>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</si>
  <si>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</si>
  <si>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</si>
  <si>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</si>
  <si>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</si>
  <si>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</si>
  <si>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</si>
  <si>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</si>
  <si>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</si>
  <si>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</si>
  <si>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</si>
  <si>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</si>
  <si>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</si>
  <si>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</si>
  <si>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</si>
  <si>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</si>
  <si>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</si>
  <si>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</si>
  <si>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</si>
  <si>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</si>
  <si>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</si>
  <si>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</si>
  <si>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</si>
  <si>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</si>
  <si>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</si>
  <si>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</si>
  <si>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</si>
  <si>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</si>
  <si>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</si>
  <si>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</si>
  <si>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</si>
  <si>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</si>
  <si>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</si>
  <si>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</si>
  <si>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</si>
  <si>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</si>
  <si>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</si>
  <si>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</si>
  <si>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</si>
  <si>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</si>
  <si>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</si>
  <si>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</si>
  <si>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</si>
  <si>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</si>
  <si>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</si>
  <si>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</si>
  <si>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</si>
  <si>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</si>
  <si>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</si>
  <si>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</si>
  <si>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</si>
  <si>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</si>
  <si>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</si>
  <si>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</si>
  <si>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</si>
  <si>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</si>
  <si>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</si>
  <si>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</si>
  <si>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</si>
  <si>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</si>
  <si>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</si>
  <si>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</si>
  <si>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</si>
  <si>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</si>
  <si>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</si>
  <si>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</si>
  <si>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</si>
  <si>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</si>
  <si>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</si>
  <si>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</si>
  <si>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</si>
  <si>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</si>
  <si>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</si>
  <si>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</si>
  <si>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</si>
  <si>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</si>
  <si>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</si>
  <si>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</si>
  <si>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</si>
  <si>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</si>
  <si>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</si>
  <si>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</si>
  <si>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</si>
  <si>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</si>
  <si>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</si>
  <si>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</si>
  <si>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</si>
  <si>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</si>
  <si>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</si>
  <si>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</si>
  <si>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</si>
  <si>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</si>
  <si>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</si>
  <si>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</si>
  <si>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</si>
  <si>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</si>
  <si>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</si>
  <si>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</si>
  <si>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</si>
  <si>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</si>
  <si>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</si>
  <si>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</si>
  <si>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</si>
  <si>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</si>
  <si>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</si>
  <si>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</si>
  <si>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</si>
  <si>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</si>
  <si>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</si>
  <si>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</si>
  <si>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</si>
  <si>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</si>
  <si>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</si>
  <si>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</si>
  <si>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</si>
  <si>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</si>
  <si>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</si>
  <si>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</si>
  <si>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</si>
  <si>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</si>
  <si>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</si>
  <si>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</si>
  <si>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</si>
  <si>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</si>
  <si>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</si>
  <si>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</si>
  <si>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</si>
  <si>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</si>
  <si>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</si>
  <si>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</si>
  <si>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</si>
  <si>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</si>
  <si>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</si>
  <si>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</si>
  <si>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</si>
  <si>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</si>
  <si>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</si>
  <si>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</si>
  <si>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</si>
  <si>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</si>
  <si>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</si>
  <si>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</si>
  <si>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</si>
  <si>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</si>
  <si>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</si>
  <si>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</si>
  <si>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</si>
  <si>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</si>
  <si>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</si>
  <si>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</si>
  <si>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</si>
  <si>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</si>
  <si>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</si>
  <si>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</si>
  <si>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</si>
  <si>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</si>
  <si>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</si>
  <si>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</si>
  <si>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</si>
  <si>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</si>
  <si>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</si>
  <si>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</si>
  <si>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</si>
  <si>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</si>
  <si>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</si>
  <si>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</si>
  <si>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</si>
  <si>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</si>
  <si>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</si>
  <si>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</si>
  <si>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</si>
  <si>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</si>
  <si>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</si>
  <si>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</si>
  <si>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</si>
  <si>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</si>
  <si>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</si>
  <si>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</si>
  <si>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</si>
  <si>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</si>
  <si>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</si>
  <si>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</si>
  <si>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</si>
  <si>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</si>
  <si>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</si>
  <si>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</si>
  <si>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</si>
  <si>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</si>
  <si>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</si>
  <si>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</si>
  <si>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</si>
  <si>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</si>
  <si>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</si>
  <si>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</si>
  <si>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</si>
  <si>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</si>
  <si>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</si>
  <si>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</si>
  <si>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</si>
  <si>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</si>
  <si>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</si>
  <si>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</si>
  <si>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</si>
  <si>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</si>
  <si>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</si>
  <si>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</si>
  <si>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</si>
  <si>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</si>
  <si>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</si>
  <si>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</si>
  <si>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</si>
  <si>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</si>
  <si>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</si>
  <si>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</si>
  <si>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</si>
  <si>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</si>
  <si>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</si>
  <si>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</si>
  <si>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</si>
  <si>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</si>
  <si>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</si>
  <si>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</si>
  <si>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</si>
  <si>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</si>
  <si>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</si>
  <si>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</si>
  <si>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</si>
  <si>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</si>
  <si>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</si>
  <si>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</si>
  <si>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</si>
  <si>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</si>
  <si>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</si>
  <si>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</si>
  <si>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</si>
  <si>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</si>
  <si>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</si>
  <si>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</si>
  <si>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</si>
  <si>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</si>
  <si>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</si>
  <si>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</si>
  <si>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</si>
  <si>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</si>
  <si>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</si>
  <si>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</si>
  <si>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</si>
  <si>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</si>
  <si>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</si>
  <si>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</si>
  <si>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</si>
  <si>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</si>
  <si>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</si>
  <si>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</si>
  <si>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</si>
  <si>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</si>
  <si>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</si>
  <si>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</si>
  <si>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</si>
  <si>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</si>
  <si>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</si>
  <si>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</si>
  <si>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</si>
  <si>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</si>
  <si>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</si>
  <si>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</si>
  <si>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</si>
  <si>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</si>
  <si>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</si>
  <si>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</si>
  <si>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</si>
  <si>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</si>
  <si>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</si>
  <si>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</si>
  <si>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</si>
  <si>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</si>
  <si>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</si>
  <si>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</si>
  <si>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</si>
  <si>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</si>
  <si>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</si>
  <si>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</si>
  <si>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</si>
  <si>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</si>
  <si>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</si>
  <si>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</si>
  <si>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</si>
  <si>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</si>
  <si>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</si>
  <si>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</si>
  <si>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</si>
  <si>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</si>
  <si>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</si>
  <si>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</si>
  <si>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</si>
  <si>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</si>
  <si>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</si>
  <si>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</si>
  <si>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</si>
  <si>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</si>
  <si>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</si>
  <si>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</si>
  <si>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</si>
  <si>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</si>
  <si>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</si>
  <si>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</si>
  <si>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</si>
  <si>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</si>
  <si>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</si>
  <si>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</si>
  <si>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</si>
  <si>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</si>
  <si>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</si>
  <si>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</si>
  <si>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</si>
  <si>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</si>
  <si>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</si>
  <si>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</si>
  <si>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</si>
  <si>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</si>
  <si>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</si>
  <si>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</si>
  <si>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</si>
  <si>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</si>
  <si>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</si>
  <si>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</si>
  <si>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</si>
  <si>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</si>
  <si>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</si>
  <si>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</si>
  <si>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</si>
  <si>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</si>
  <si>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</si>
  <si>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</si>
  <si>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</si>
  <si>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</si>
  <si>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</si>
  <si>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</si>
  <si>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</si>
  <si>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</si>
  <si>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</si>
  <si>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</si>
  <si>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</si>
  <si>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</si>
  <si>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</si>
  <si>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</si>
  <si>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</si>
  <si>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</si>
  <si>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</si>
  <si>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</si>
  <si>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</si>
  <si>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</si>
  <si>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</si>
  <si>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</si>
  <si>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</si>
  <si>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</si>
  <si>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</si>
  <si>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</si>
  <si>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</si>
  <si>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</si>
  <si>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</si>
  <si>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</si>
  <si>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</si>
  <si>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</si>
  <si>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</si>
  <si>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</si>
  <si>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</si>
  <si>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</si>
  <si>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</si>
  <si>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</si>
  <si>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</si>
  <si>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</si>
  <si>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</si>
  <si>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</si>
  <si>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</si>
  <si>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</si>
  <si>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</si>
  <si>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</si>
  <si>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</si>
  <si>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</si>
  <si>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</si>
  <si>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</si>
  <si>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</si>
  <si>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</si>
  <si>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</si>
  <si>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</si>
  <si>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</si>
  <si>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</si>
  <si>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</si>
  <si>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</si>
  <si>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</si>
  <si>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</si>
  <si>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</si>
  <si>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</si>
  <si>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</si>
  <si>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</si>
  <si>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</si>
  <si>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</si>
  <si>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</si>
  <si>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</si>
  <si>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</si>
  <si>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</si>
  <si>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</si>
  <si>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</si>
  <si>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</si>
  <si>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</si>
  <si>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</si>
  <si>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</si>
  <si>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</si>
  <si>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</si>
  <si>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</si>
  <si>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</si>
  <si>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</si>
  <si>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</si>
  <si>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</si>
  <si>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</si>
  <si>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</si>
  <si>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</si>
  <si>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</si>
  <si>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</si>
  <si>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</si>
  <si>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</si>
  <si>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</si>
  <si>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</si>
  <si>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</si>
  <si>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</si>
  <si>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</si>
  <si>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</si>
  <si>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</si>
  <si>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</si>
  <si>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</si>
  <si>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</si>
  <si>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</si>
  <si>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</si>
  <si>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</si>
  <si>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</si>
  <si>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</si>
  <si>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</si>
  <si>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</si>
  <si>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</si>
  <si>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</si>
  <si>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</si>
  <si>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</si>
  <si>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</si>
  <si>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</si>
  <si>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</si>
  <si>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</si>
  <si>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</si>
  <si>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</si>
  <si>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</si>
  <si>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</si>
  <si>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</si>
  <si>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</si>
  <si>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</si>
  <si>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</si>
  <si>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</si>
  <si>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</si>
  <si>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</si>
  <si>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</si>
  <si>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</si>
  <si>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</si>
  <si>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</si>
  <si>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</si>
  <si>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</si>
  <si>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</si>
  <si>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</si>
  <si>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</si>
  <si>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</si>
  <si>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</si>
  <si>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</si>
  <si>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</si>
  <si>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</si>
  <si>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</si>
  <si>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</si>
  <si>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</si>
  <si>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</si>
  <si>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</si>
  <si>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</si>
  <si>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</si>
  <si>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</si>
  <si>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</si>
  <si>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</si>
  <si>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</si>
  <si>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</si>
  <si>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</si>
  <si>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</si>
  <si>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</si>
  <si>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</si>
  <si>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</si>
  <si>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</si>
  <si>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</si>
  <si>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</si>
  <si>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</si>
  <si>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</si>
  <si>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</si>
  <si>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</si>
  <si>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</si>
  <si>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</si>
  <si>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</si>
  <si>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</si>
  <si>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</si>
  <si>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</si>
  <si>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</si>
  <si>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</si>
  <si>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</si>
  <si>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</si>
  <si>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</si>
  <si>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</si>
  <si>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</si>
  <si>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</si>
  <si>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</si>
  <si>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</si>
  <si>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</si>
  <si>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</si>
  <si>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</si>
  <si>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</si>
  <si>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</si>
  <si>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</si>
  <si>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</si>
  <si>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</si>
  <si>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</si>
  <si>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</si>
  <si>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</si>
  <si>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</si>
  <si>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</si>
  <si>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</si>
  <si>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</si>
  <si>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</si>
  <si>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</si>
  <si>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</si>
  <si>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</si>
  <si>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</si>
  <si>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</si>
  <si>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</si>
  <si>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</si>
  <si>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</si>
  <si>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</si>
  <si>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</si>
  <si>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</si>
  <si>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</si>
  <si>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</si>
  <si>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</si>
  <si>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</si>
  <si>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</si>
  <si>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</si>
  <si>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</si>
  <si>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</si>
  <si>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</si>
  <si>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</si>
  <si>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</si>
  <si>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</si>
  <si>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</si>
  <si>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</si>
  <si>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</si>
  <si>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</si>
  <si>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</si>
  <si>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</si>
  <si>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</si>
  <si>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</si>
  <si>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</si>
  <si>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</si>
  <si>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</si>
  <si>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</si>
  <si>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</si>
  <si>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</si>
  <si>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</si>
  <si>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</si>
  <si>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</si>
  <si>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</si>
  <si>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</si>
  <si>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</si>
  <si>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</si>
  <si>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</si>
  <si>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</si>
  <si>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</si>
  <si>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</si>
  <si>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</si>
  <si>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</si>
  <si>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</si>
  <si>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</si>
  <si>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</si>
  <si>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</si>
  <si>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</si>
  <si>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</si>
  <si>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</si>
  <si>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</si>
  <si>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</si>
  <si>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</si>
  <si>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</si>
  <si>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</si>
  <si>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</si>
  <si>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</si>
  <si>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</si>
  <si>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</si>
  <si>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</si>
  <si>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</si>
  <si>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</si>
  <si>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</si>
  <si>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</si>
  <si>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</si>
  <si>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</si>
  <si>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</si>
  <si>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</si>
  <si>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</si>
  <si>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</si>
  <si>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</si>
  <si>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</si>
  <si>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</si>
  <si>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</si>
  <si>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</si>
  <si>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</si>
  <si>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</si>
  <si>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</si>
  <si>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</si>
  <si>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</si>
  <si>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</si>
  <si>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</si>
  <si>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</si>
  <si>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</si>
  <si>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</si>
  <si>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</si>
  <si>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</si>
  <si>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</si>
  <si>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</si>
  <si>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</si>
  <si>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</si>
  <si>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</si>
  <si>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</si>
  <si>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</si>
  <si>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</si>
  <si>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</si>
  <si>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</si>
  <si>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</si>
  <si>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</si>
  <si>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</si>
  <si>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</si>
  <si>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</si>
  <si>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</si>
  <si>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</si>
  <si>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</si>
  <si>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</si>
  <si>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</si>
  <si>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</si>
  <si>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</si>
  <si>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</si>
  <si>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</si>
  <si>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</si>
  <si>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</si>
  <si>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</si>
  <si>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</si>
  <si>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</si>
  <si>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</si>
  <si>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</si>
  <si>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</si>
  <si>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</si>
  <si>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</si>
  <si>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</si>
  <si>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</si>
  <si>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</si>
  <si>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</si>
  <si>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</si>
  <si>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</si>
  <si>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</si>
  <si>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</si>
  <si>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</si>
  <si>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</si>
  <si>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</si>
  <si>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</si>
  <si>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</si>
  <si>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</si>
  <si>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</si>
  <si>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</si>
  <si>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</si>
  <si>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</si>
  <si>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</si>
  <si>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</si>
  <si>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</si>
  <si>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</si>
  <si>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</si>
  <si>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</si>
  <si>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</si>
  <si>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</si>
  <si>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</si>
  <si>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</si>
  <si>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</si>
  <si>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</si>
  <si>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</si>
  <si>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</si>
  <si>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</si>
  <si>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</si>
  <si>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</si>
  <si>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</si>
  <si>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</si>
  <si>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</si>
  <si>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</si>
  <si>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</si>
  <si>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</si>
  <si>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</si>
  <si>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</si>
  <si>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</si>
  <si>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</si>
  <si>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</si>
  <si>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</si>
  <si>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</si>
  <si>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</si>
  <si>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</si>
  <si>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</si>
  <si>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</si>
  <si>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</si>
  <si>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</si>
  <si>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</si>
  <si>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</si>
  <si>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</si>
  <si>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</si>
  <si>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</si>
  <si>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</si>
  <si>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</si>
  <si>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</si>
  <si>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</si>
  <si>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</si>
  <si>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</si>
  <si>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</si>
  <si>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</si>
  <si>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</si>
  <si>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</si>
  <si>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</si>
  <si>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</si>
  <si>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</si>
  <si>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</si>
  <si>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</si>
  <si>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</si>
  <si>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</si>
  <si>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</si>
  <si>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</si>
  <si>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</si>
  <si>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</si>
  <si>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</si>
  <si>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</si>
  <si>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</si>
  <si>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</si>
  <si>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</si>
  <si>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</si>
  <si>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</si>
  <si>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</si>
  <si>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</si>
  <si>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</si>
  <si>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</si>
  <si>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</si>
  <si>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</si>
  <si>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</si>
  <si>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</si>
  <si>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</si>
  <si>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</si>
  <si>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</si>
  <si>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</si>
  <si>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</si>
  <si>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</si>
  <si>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</si>
  <si>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</si>
  <si>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</si>
  <si>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</si>
  <si>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</si>
  <si>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</si>
  <si>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</si>
  <si>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</si>
  <si>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</si>
  <si>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</si>
  <si>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</si>
  <si>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</si>
  <si>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</si>
  <si>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</si>
  <si>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</si>
  <si>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</si>
  <si>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</si>
  <si>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</si>
  <si>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</si>
  <si>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</si>
  <si>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</si>
  <si>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</si>
  <si>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</si>
  <si>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</si>
  <si>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</si>
  <si>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</si>
  <si>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</si>
  <si>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</si>
  <si>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</si>
  <si>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</si>
  <si>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</si>
  <si>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</si>
  <si>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</si>
  <si>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</si>
  <si>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</si>
  <si>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</si>
  <si>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</si>
  <si>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</si>
  <si>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</si>
  <si>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</si>
  <si>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</si>
  <si>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</si>
  <si>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</si>
  <si>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</si>
  <si>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</si>
  <si>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</si>
  <si>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</si>
  <si>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</si>
  <si>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</si>
  <si>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</si>
  <si>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</si>
  <si>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</si>
  <si>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</si>
  <si>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</si>
  <si>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</si>
  <si>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</si>
  <si>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</si>
  <si>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</si>
  <si>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</si>
  <si>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</si>
  <si>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</si>
  <si>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</si>
  <si>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</si>
  <si>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</si>
  <si>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</si>
  <si>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</si>
  <si>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</si>
  <si>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</si>
  <si>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</si>
  <si>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</si>
  <si>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</si>
  <si>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</si>
  <si>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</si>
  <si>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</si>
  <si>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</si>
  <si>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</si>
  <si>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</si>
  <si>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</si>
  <si>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</si>
  <si>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</si>
  <si>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</si>
  <si>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</si>
  <si>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</si>
  <si>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</si>
  <si>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</si>
  <si>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</si>
  <si>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</si>
  <si>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</si>
  <si>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</si>
  <si>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</si>
  <si>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</si>
  <si>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</si>
  <si>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</si>
  <si>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</si>
  <si>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</si>
  <si>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</si>
  <si>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</si>
  <si>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</si>
  <si>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</si>
  <si>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</si>
  <si>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</si>
  <si>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</si>
  <si>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</si>
  <si>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</si>
  <si>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</si>
  <si>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</si>
  <si>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</si>
  <si>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</si>
  <si>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</si>
  <si>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</si>
  <si>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</si>
  <si>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</si>
  <si>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</si>
  <si>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</si>
  <si>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</si>
  <si>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</si>
  <si>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</si>
  <si>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</si>
  <si>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</si>
  <si>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</si>
  <si>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</si>
  <si>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</si>
  <si>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</si>
  <si>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</si>
  <si>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</si>
  <si>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</si>
  <si>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</si>
  <si>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</si>
  <si>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</si>
  <si>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</si>
  <si>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</si>
  <si>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</si>
  <si>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</si>
  <si>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</si>
  <si>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</si>
  <si>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</si>
  <si>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</si>
  <si>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</si>
  <si>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</si>
  <si>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</si>
  <si>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</si>
  <si>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</si>
  <si>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</si>
  <si>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</si>
  <si>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</si>
  <si>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</si>
  <si>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</si>
  <si>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</si>
  <si>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</si>
  <si>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</si>
  <si>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</si>
  <si>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</si>
  <si>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</si>
  <si>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</si>
  <si>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</si>
  <si>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</si>
  <si>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</si>
  <si>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</si>
  <si>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</si>
  <si>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</si>
  <si>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</si>
  <si>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</si>
  <si>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</si>
  <si>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</si>
  <si>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</si>
  <si>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</si>
  <si>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</si>
  <si>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</si>
  <si>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</si>
  <si>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</si>
  <si>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</si>
  <si>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</si>
  <si>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</si>
  <si>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</si>
  <si>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</si>
  <si>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</si>
  <si>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</si>
  <si>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</si>
  <si>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</si>
  <si>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</si>
  <si>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</si>
  <si>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</si>
  <si>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</si>
  <si>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</si>
  <si>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</si>
  <si>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</si>
  <si>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</si>
  <si>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</si>
  <si>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</si>
  <si>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</si>
  <si>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</si>
  <si>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</si>
  <si>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</si>
  <si>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</si>
  <si>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</si>
  <si>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</si>
  <si>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</si>
  <si>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</si>
  <si>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</si>
  <si>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</si>
  <si>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</si>
  <si>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</si>
  <si>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</si>
  <si>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</si>
  <si>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</si>
  <si>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</si>
  <si>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</si>
  <si>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</si>
  <si>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</si>
  <si>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</si>
  <si>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</si>
  <si>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</si>
  <si>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</si>
  <si>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</si>
  <si>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</si>
  <si>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</si>
  <si>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</si>
  <si>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</si>
  <si>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</si>
  <si>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</si>
  <si>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</si>
  <si>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</si>
  <si>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</si>
  <si>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</si>
  <si>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</si>
  <si>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</si>
  <si>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</si>
  <si>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</si>
  <si>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</si>
  <si>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</si>
  <si>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</si>
  <si>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</si>
  <si>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</si>
  <si>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</si>
  <si>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</si>
  <si>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</si>
  <si>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</si>
  <si>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</si>
  <si>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</si>
  <si>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</si>
  <si>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</si>
  <si>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</si>
  <si>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</si>
  <si>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</si>
  <si>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</si>
  <si>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</si>
  <si>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</si>
  <si>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</si>
  <si>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</si>
  <si>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</si>
  <si>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</si>
  <si>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</si>
  <si>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</si>
  <si>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</si>
  <si>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</si>
  <si>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</si>
  <si>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</si>
  <si>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</si>
  <si>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</si>
  <si>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</si>
  <si>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</si>
  <si>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</si>
  <si>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</si>
  <si>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</si>
  <si>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</si>
  <si>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</si>
  <si>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</si>
  <si>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</si>
  <si>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</si>
  <si>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</si>
  <si>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</si>
  <si>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</si>
  <si>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</si>
  <si>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</si>
  <si>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</si>
  <si>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</si>
  <si>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</si>
  <si>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</si>
  <si>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</si>
  <si>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</si>
  <si>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</si>
  <si>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</si>
  <si>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</si>
  <si>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</si>
  <si>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</si>
  <si>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</si>
  <si>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</si>
  <si>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</si>
  <si>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</si>
  <si>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</si>
  <si>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</si>
  <si>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</si>
  <si>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</si>
  <si>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</si>
  <si>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</si>
  <si>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</si>
  <si>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</si>
  <si>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</si>
  <si>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</si>
  <si>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</si>
  <si>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</si>
  <si>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</si>
  <si>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</si>
  <si>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</si>
  <si>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</si>
  <si>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</si>
  <si>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</si>
  <si>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</si>
  <si>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</si>
  <si>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</si>
  <si>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</si>
  <si>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</si>
  <si>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</si>
  <si>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</si>
  <si>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</si>
  <si>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</si>
  <si>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</si>
  <si>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</si>
  <si>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</si>
  <si>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</si>
  <si>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</si>
  <si>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</si>
  <si>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</si>
  <si>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</si>
  <si>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</si>
  <si>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</si>
  <si>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</si>
  <si>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</si>
  <si>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</si>
  <si>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</si>
  <si>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</si>
  <si>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</si>
  <si>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</si>
  <si>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</si>
  <si>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</si>
  <si>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</si>
  <si>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</si>
  <si>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</si>
  <si>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</si>
  <si>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</si>
  <si>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</si>
  <si>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</si>
  <si>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</si>
  <si>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</si>
  <si>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</si>
  <si>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</si>
  <si>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</si>
  <si>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</si>
  <si>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</si>
  <si>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</si>
  <si>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</si>
  <si>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</si>
  <si>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</si>
  <si>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</si>
  <si>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</si>
  <si>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</si>
  <si>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</si>
  <si>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</si>
  <si>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</si>
  <si>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</si>
  <si>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</si>
  <si>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</si>
  <si>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</si>
  <si>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</si>
  <si>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</si>
  <si>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</si>
  <si>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</si>
  <si>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</si>
  <si>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</si>
  <si>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</si>
  <si>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</si>
  <si>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</si>
  <si>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</si>
  <si>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</si>
  <si>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</si>
  <si>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</si>
  <si>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</si>
  <si>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</si>
  <si>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</si>
  <si>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</si>
  <si>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</si>
  <si>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</si>
  <si>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</si>
  <si>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</si>
  <si>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</si>
  <si>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</si>
  <si>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</si>
  <si>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</si>
  <si>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</si>
  <si>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</si>
  <si>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</si>
  <si>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</si>
  <si>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</si>
  <si>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</si>
  <si>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</si>
  <si>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</si>
  <si>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</si>
  <si>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</si>
  <si>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</si>
  <si>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</si>
  <si>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</si>
  <si>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</si>
  <si>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</si>
  <si>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</si>
  <si>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</si>
  <si>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</si>
  <si>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</si>
  <si>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</si>
  <si>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</si>
  <si>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</si>
  <si>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</si>
  <si>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</si>
  <si>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</si>
  <si>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</si>
  <si>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</si>
  <si>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</si>
  <si>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</si>
  <si>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</si>
  <si>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</si>
  <si>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</si>
  <si>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</si>
  <si>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</si>
  <si>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</si>
  <si>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</si>
  <si>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</si>
  <si>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</si>
  <si>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</si>
  <si>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</si>
  <si>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</si>
  <si>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</si>
  <si>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</si>
  <si>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</si>
  <si>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</si>
  <si>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</si>
  <si>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</si>
  <si>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</si>
  <si>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</si>
  <si>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</si>
  <si>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</si>
  <si>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</si>
  <si>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</si>
  <si>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</si>
  <si>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</si>
  <si>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</si>
  <si>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</si>
  <si>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</si>
  <si>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</si>
  <si>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</si>
  <si>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</si>
  <si>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</si>
  <si>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</si>
  <si>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</si>
  <si>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</si>
  <si>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</si>
  <si>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</si>
  <si>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</si>
  <si>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</si>
  <si>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</si>
  <si>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</si>
  <si>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</si>
  <si>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</si>
  <si>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</si>
  <si>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</si>
  <si>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</si>
  <si>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</si>
  <si>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</si>
  <si>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</si>
  <si>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</si>
  <si>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</si>
  <si>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</si>
  <si>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</si>
  <si>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</si>
  <si>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</si>
  <si>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</si>
  <si>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</si>
  <si>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</si>
  <si>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</si>
  <si>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</si>
  <si>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</si>
  <si>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</si>
  <si>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</si>
  <si>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</si>
  <si>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</si>
  <si>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</si>
  <si>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</si>
  <si>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</si>
  <si>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</si>
  <si>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</si>
  <si>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</si>
  <si>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</si>
  <si>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</si>
  <si>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</si>
  <si>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</si>
  <si>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</si>
  <si>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</si>
  <si>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</si>
  <si>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</si>
  <si>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</si>
  <si>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</si>
  <si>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</si>
  <si>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</si>
  <si>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</si>
  <si>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</si>
  <si>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</si>
  <si>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</si>
  <si>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</si>
  <si>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</si>
  <si>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</si>
  <si>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</si>
  <si>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</si>
  <si>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</si>
  <si>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</si>
  <si>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</si>
  <si>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</si>
  <si>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</si>
  <si>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</si>
  <si>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</si>
  <si>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</si>
  <si>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</si>
  <si>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</si>
  <si>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</si>
  <si>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</si>
  <si>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</si>
  <si>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</si>
  <si>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</si>
  <si>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</si>
  <si>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</si>
  <si>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</si>
  <si>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</si>
  <si>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</si>
  <si>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</si>
  <si>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</si>
  <si>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</si>
  <si>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</si>
  <si>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</si>
  <si>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</si>
  <si>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</si>
  <si>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</si>
  <si>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</si>
  <si>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</si>
  <si>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</si>
  <si>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</si>
  <si>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</si>
  <si>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</si>
  <si>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</si>
  <si>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</si>
  <si>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</si>
  <si>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</si>
  <si>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</si>
  <si>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</si>
  <si>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</si>
  <si>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</si>
  <si>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</si>
  <si>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</si>
  <si>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</si>
  <si>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</si>
  <si>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</si>
  <si>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</si>
  <si>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</si>
  <si>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</si>
  <si>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</si>
  <si>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</si>
  <si>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</si>
  <si>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</si>
  <si>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</si>
  <si>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</si>
  <si>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</si>
  <si>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</si>
  <si>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</si>
  <si>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</si>
  <si>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</si>
  <si>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</si>
  <si>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</si>
  <si>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</si>
  <si>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</si>
  <si>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</si>
  <si>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</si>
  <si>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</si>
  <si>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</si>
  <si>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</si>
  <si>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</si>
  <si>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</si>
  <si>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</si>
  <si>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</si>
  <si>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</si>
  <si>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</si>
  <si>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</si>
  <si>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</si>
  <si>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</si>
  <si>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</si>
  <si>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</si>
  <si>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</si>
  <si>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</si>
  <si>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</si>
  <si>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</si>
  <si>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</si>
  <si>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</si>
  <si>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</si>
  <si>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</si>
  <si>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</si>
  <si>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</si>
  <si>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</si>
  <si>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</si>
  <si>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</si>
  <si>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</si>
  <si>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</si>
  <si>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</si>
  <si>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</si>
  <si>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</si>
  <si>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</si>
  <si>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</si>
  <si>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</si>
  <si>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</si>
  <si>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</si>
  <si>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</si>
  <si>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</si>
  <si>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</si>
  <si>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</si>
  <si>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</si>
  <si>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</si>
  <si>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</si>
  <si>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</si>
  <si>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</si>
  <si>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</si>
  <si>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</si>
  <si>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</si>
  <si>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</si>
  <si>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</si>
  <si>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</si>
  <si>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</si>
  <si>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</si>
  <si>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</si>
  <si>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</si>
  <si>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</si>
  <si>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</si>
  <si>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</si>
  <si>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</si>
  <si>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</si>
  <si>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</si>
  <si>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</si>
  <si>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</si>
  <si>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</si>
  <si>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</si>
  <si>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</si>
  <si>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</si>
  <si>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</si>
  <si>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</si>
  <si>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</si>
  <si>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</si>
  <si>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</si>
  <si>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</si>
  <si>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</si>
  <si>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</si>
  <si>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</si>
  <si>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</si>
  <si>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</si>
  <si>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</si>
  <si>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</si>
  <si>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</si>
  <si>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</si>
  <si>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</si>
  <si>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</si>
  <si>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</si>
  <si>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</si>
  <si>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</si>
  <si>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</si>
  <si>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</si>
  <si>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</si>
  <si>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</si>
  <si>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</si>
  <si>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</si>
  <si>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</si>
  <si>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</si>
  <si>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</si>
  <si>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</si>
  <si>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</si>
  <si>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</si>
  <si>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</si>
  <si>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</si>
  <si>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</si>
  <si>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</si>
  <si>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</si>
  <si>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</si>
  <si>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</si>
  <si>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</si>
  <si>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</si>
  <si>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</si>
  <si>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</si>
  <si>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</si>
  <si>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</si>
  <si>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</si>
  <si>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</si>
  <si>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</si>
  <si>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</si>
  <si>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</si>
  <si>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</si>
  <si>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</si>
  <si>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</si>
  <si>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</si>
  <si>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</si>
  <si>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</si>
  <si>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</si>
  <si>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</si>
  <si>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</si>
  <si>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</si>
  <si>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</si>
  <si>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</si>
  <si>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</si>
  <si>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</si>
  <si>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</si>
  <si>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</si>
  <si>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</si>
  <si>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</si>
  <si>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</si>
  <si>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</si>
  <si>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</si>
  <si>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</si>
  <si>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</si>
  <si>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</si>
  <si>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</si>
  <si>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</si>
  <si>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</si>
  <si>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</si>
  <si>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</si>
  <si>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</si>
  <si>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</si>
  <si>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</si>
  <si>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</si>
  <si>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</si>
  <si>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</si>
  <si>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</si>
  <si>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</si>
  <si>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</si>
  <si>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</si>
  <si>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</si>
  <si>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</si>
  <si>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</si>
  <si>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</si>
  <si>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</si>
  <si>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</si>
  <si>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</si>
  <si>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</si>
  <si>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</si>
  <si>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</si>
  <si>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</si>
  <si>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</si>
  <si>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</si>
  <si>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</si>
  <si>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</si>
  <si>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</si>
  <si>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</si>
  <si>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</si>
  <si>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</si>
  <si>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</si>
  <si>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</si>
  <si>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</si>
  <si>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</si>
  <si>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</si>
  <si>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</si>
  <si>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</si>
  <si>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</si>
  <si>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</si>
  <si>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</si>
  <si>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</si>
  <si>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</si>
  <si>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</si>
  <si>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</si>
  <si>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</si>
  <si>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</si>
  <si>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</si>
  <si>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</si>
  <si>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</si>
  <si>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</si>
  <si>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</si>
  <si>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</si>
  <si>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</si>
  <si>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</si>
  <si>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</si>
  <si>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</si>
  <si>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</si>
  <si>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</si>
  <si>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</si>
  <si>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</si>
  <si>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</si>
  <si>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</si>
  <si>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</si>
  <si>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</si>
  <si>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</si>
  <si>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</si>
  <si>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</si>
  <si>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</si>
  <si>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</si>
  <si>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</si>
  <si>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</si>
  <si>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</si>
  <si>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</si>
  <si>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</si>
  <si>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</si>
  <si>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</si>
  <si>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</si>
  <si>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</si>
  <si>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</si>
  <si>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</si>
  <si>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</si>
  <si>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</si>
  <si>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</si>
  <si>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</si>
  <si>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</si>
  <si>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</si>
  <si>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</si>
  <si>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</si>
  <si>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</si>
  <si>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</si>
  <si>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</si>
  <si>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</si>
  <si>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</si>
  <si>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</si>
  <si>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</si>
  <si>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</si>
  <si>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</si>
  <si>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</si>
  <si>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</si>
  <si>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</si>
  <si>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</si>
  <si>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</si>
  <si>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</si>
  <si>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</si>
  <si>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</si>
  <si>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</si>
  <si>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</si>
  <si>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</si>
  <si>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</si>
  <si>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</si>
  <si>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</si>
  <si>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</si>
  <si>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</si>
  <si>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</si>
  <si>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</si>
  <si>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</si>
  <si>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</si>
  <si>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</si>
  <si>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</si>
  <si>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</si>
  <si>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</si>
  <si>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</si>
  <si>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</si>
  <si>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</si>
  <si>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</si>
  <si>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</si>
  <si>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</si>
  <si>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</si>
  <si>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</si>
  <si>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</si>
  <si>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</si>
  <si>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</si>
  <si>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</si>
  <si>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</si>
  <si>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</si>
  <si>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</si>
  <si>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</si>
  <si>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</si>
  <si>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</si>
  <si>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</si>
  <si>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</si>
  <si>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</si>
  <si>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</si>
  <si>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</si>
  <si>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</si>
  <si>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</si>
  <si>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</si>
  <si>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</si>
  <si>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</si>
  <si>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</si>
  <si>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</si>
  <si>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</si>
  <si>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</si>
  <si>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</si>
  <si>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</si>
  <si>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</si>
  <si>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</si>
  <si>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</si>
  <si>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</si>
  <si>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</si>
  <si>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</si>
  <si>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</si>
  <si>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</si>
  <si>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</si>
  <si>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</si>
  <si>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</si>
  <si>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</si>
  <si>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</si>
  <si>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</si>
  <si>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</si>
  <si>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</si>
  <si>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</si>
  <si>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</si>
  <si>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</si>
  <si>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</si>
  <si>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</si>
  <si>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</si>
  <si>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</si>
  <si>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</si>
  <si>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</si>
  <si>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</si>
  <si>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</si>
  <si>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</si>
  <si>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</si>
  <si>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</si>
  <si>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</si>
  <si>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</si>
  <si>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</si>
  <si>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</si>
  <si>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</si>
  <si>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</si>
  <si>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</si>
  <si>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</si>
  <si>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</si>
  <si>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</si>
  <si>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</si>
  <si>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</si>
  <si>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</si>
  <si>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</si>
  <si>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</si>
  <si>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</si>
  <si>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</si>
  <si>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</si>
  <si>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</si>
  <si>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</si>
  <si>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</si>
  <si>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</si>
  <si>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</si>
  <si>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</si>
  <si>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</si>
  <si>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</si>
  <si>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</si>
  <si>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</si>
  <si>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</si>
  <si>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</si>
  <si>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</si>
  <si>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</si>
  <si>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</si>
  <si>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</si>
  <si>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</si>
  <si>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</si>
  <si>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</si>
  <si>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</si>
  <si>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</si>
  <si>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</si>
  <si>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</si>
  <si>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</si>
  <si>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</si>
  <si>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</si>
  <si>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</si>
  <si>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</si>
  <si>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</si>
  <si>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</si>
  <si>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</si>
  <si>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</si>
  <si>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</si>
  <si>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</si>
  <si>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</si>
  <si>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</si>
  <si>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</si>
  <si>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</si>
  <si>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</si>
  <si>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</si>
  <si>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</si>
  <si>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</si>
  <si>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</si>
  <si>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</si>
  <si>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</si>
  <si>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</si>
  <si>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</si>
  <si>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</si>
  <si>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</si>
  <si>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</si>
  <si>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</si>
  <si>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</si>
  <si>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</si>
  <si>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</si>
  <si>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</si>
  <si>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</si>
  <si>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</si>
  <si>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</si>
  <si>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</si>
  <si>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</si>
  <si>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</si>
  <si>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</si>
  <si>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</si>
  <si>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</si>
  <si>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</si>
  <si>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</si>
  <si>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</si>
  <si>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</si>
  <si>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</si>
  <si>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</si>
  <si>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</si>
  <si>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</si>
  <si>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</si>
  <si>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</si>
  <si>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</si>
  <si>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</si>
  <si>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</si>
  <si>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</si>
  <si>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</si>
  <si>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</si>
  <si>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</si>
  <si>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</si>
  <si>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</si>
  <si>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</si>
  <si>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</si>
  <si>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</si>
  <si>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</si>
  <si>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</si>
  <si>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</si>
  <si>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</si>
  <si>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</si>
  <si>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</si>
  <si>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</si>
  <si>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</si>
  <si>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</si>
  <si>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</si>
  <si>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</si>
  <si>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</si>
  <si>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</si>
  <si>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</si>
  <si>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</si>
  <si>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</si>
  <si>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</si>
  <si>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</si>
  <si>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</si>
  <si>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</si>
  <si>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</si>
  <si>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</si>
  <si>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</si>
  <si>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</si>
  <si>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</si>
  <si>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</si>
  <si>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</si>
  <si>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</si>
  <si>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</si>
  <si>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</si>
  <si>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</si>
  <si>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</si>
  <si>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</si>
  <si>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</si>
  <si>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</si>
  <si>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</si>
  <si>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</si>
  <si>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</si>
  <si>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</si>
  <si>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</si>
  <si>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</si>
  <si>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</si>
  <si>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</si>
  <si>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</si>
  <si>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</si>
  <si>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</si>
  <si>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</si>
  <si>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</si>
  <si>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</si>
  <si>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</si>
  <si>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</si>
  <si>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</si>
  <si>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</si>
  <si>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</si>
  <si>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</si>
  <si>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</si>
  <si>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</si>
  <si>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</si>
  <si>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</si>
  <si>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</si>
  <si>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</si>
  <si>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</si>
  <si>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</si>
  <si>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</si>
  <si>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</si>
  <si>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</si>
  <si>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</si>
  <si>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</si>
  <si>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</si>
  <si>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</si>
  <si>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</si>
  <si>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</si>
  <si>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</si>
  <si>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</si>
  <si>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</si>
  <si>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</si>
  <si>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</si>
  <si>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</si>
  <si>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</si>
  <si>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</si>
  <si>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</si>
  <si>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</si>
  <si>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</si>
  <si>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</si>
  <si>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</si>
  <si>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</si>
  <si>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</si>
  <si>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</si>
  <si>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</si>
  <si>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</si>
  <si>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</si>
  <si>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</si>
  <si>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</si>
  <si>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</si>
  <si>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</si>
  <si>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</si>
  <si>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</si>
  <si>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</si>
  <si>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</si>
  <si>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</si>
  <si>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</si>
  <si>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</si>
  <si>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</si>
  <si>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</si>
  <si>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</si>
  <si>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</si>
  <si>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</si>
  <si>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</si>
  <si>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</si>
  <si>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</si>
  <si>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</si>
  <si>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</si>
  <si>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</si>
  <si>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</si>
  <si>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</si>
  <si>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</si>
  <si>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</si>
  <si>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</si>
  <si>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</si>
  <si>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</si>
  <si>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</si>
  <si>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</si>
  <si>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</si>
  <si>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</si>
  <si>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</si>
  <si>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</si>
  <si>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</si>
  <si>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</si>
  <si>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</si>
  <si>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</si>
  <si>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</si>
  <si>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</si>
  <si>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</si>
  <si>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</si>
  <si>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</si>
  <si>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</si>
  <si>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</si>
  <si>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</si>
  <si>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</si>
  <si>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</si>
  <si>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</si>
  <si>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</si>
  <si>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</si>
  <si>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</si>
  <si>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</si>
  <si>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</si>
  <si>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</si>
  <si>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</si>
  <si>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</si>
  <si>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</si>
  <si>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</si>
  <si>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</si>
  <si>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</si>
  <si>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</si>
  <si>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</si>
  <si>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</si>
  <si>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</si>
  <si>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</si>
  <si>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</si>
  <si>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</si>
  <si>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</si>
  <si>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</si>
  <si>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</si>
  <si>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</si>
  <si>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</si>
  <si>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</si>
  <si>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</si>
  <si>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</si>
  <si>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</si>
  <si>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</si>
  <si>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</si>
  <si>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</si>
  <si>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</si>
  <si>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</si>
  <si>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</si>
  <si>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</si>
  <si>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</si>
  <si>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</si>
  <si>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</si>
  <si>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</si>
  <si>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</si>
  <si>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</si>
  <si>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</si>
  <si>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</si>
  <si>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</si>
  <si>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</si>
  <si>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</si>
  <si>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</si>
  <si>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</si>
  <si>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</si>
  <si>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</si>
  <si>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</si>
  <si>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</si>
  <si>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</si>
  <si>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</si>
  <si>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</si>
  <si>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</si>
  <si>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</si>
  <si>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</si>
  <si>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</si>
  <si>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</si>
  <si>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</si>
  <si>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</si>
  <si>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</si>
  <si>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</si>
  <si>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</si>
  <si>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</si>
  <si>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</si>
  <si>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</si>
  <si>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</si>
  <si>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</si>
  <si>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</si>
  <si>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</si>
  <si>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</si>
  <si>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</si>
  <si>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</si>
  <si>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</si>
  <si>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</si>
  <si>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</si>
  <si>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</si>
  <si>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</si>
  <si>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</si>
  <si>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</si>
  <si>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</si>
  <si>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</si>
  <si>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</si>
  <si>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</si>
  <si>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</si>
  <si>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</si>
  <si>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</si>
  <si>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</si>
  <si>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</si>
  <si>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</si>
  <si>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</si>
  <si>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</si>
  <si>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</si>
  <si>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</si>
  <si>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</si>
  <si>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</si>
  <si>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</si>
  <si>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</si>
  <si>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</si>
  <si>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</si>
  <si>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</si>
  <si>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</si>
  <si>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</si>
  <si>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</si>
  <si>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</si>
  <si>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</si>
  <si>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</si>
  <si>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</si>
  <si>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</si>
  <si>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</si>
  <si>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</si>
  <si>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</si>
  <si>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</si>
  <si>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</si>
  <si>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</si>
  <si>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</si>
  <si>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</si>
  <si>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</si>
  <si>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</si>
  <si>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</si>
  <si>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</si>
  <si>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</si>
  <si>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</si>
  <si>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</si>
  <si>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</si>
  <si>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</si>
  <si>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</si>
  <si>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</si>
  <si>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</si>
  <si>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</si>
  <si>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</si>
  <si>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</si>
  <si>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</si>
  <si>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</si>
  <si>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</si>
  <si>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</si>
  <si>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</si>
  <si>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</si>
  <si>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</si>
  <si>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</si>
  <si>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</si>
  <si>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</si>
  <si>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</si>
  <si>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</si>
  <si>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</si>
  <si>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</si>
  <si>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</si>
  <si>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</si>
  <si>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</si>
  <si>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</si>
  <si>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</si>
  <si>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</si>
  <si>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</si>
  <si>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</si>
  <si>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</si>
  <si>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</si>
  <si>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</si>
  <si>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</si>
  <si>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</si>
  <si>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</si>
  <si>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</si>
  <si>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</si>
  <si>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</si>
  <si>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</si>
  <si>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</si>
  <si>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</si>
  <si>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</si>
  <si>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</si>
  <si>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</si>
  <si>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</si>
  <si>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</si>
  <si>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</si>
  <si>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</si>
  <si>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</si>
  <si>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</si>
  <si>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</si>
  <si>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</si>
  <si>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</si>
  <si>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</si>
  <si>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</si>
  <si>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</si>
  <si>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</si>
  <si>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</si>
  <si>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</si>
  <si>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</si>
  <si>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</si>
  <si>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</si>
  <si>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</si>
  <si>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</si>
  <si>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</si>
  <si>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</si>
  <si>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</si>
  <si>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</si>
  <si>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</si>
  <si>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</si>
  <si>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</si>
  <si>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</si>
  <si>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</si>
  <si>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</si>
  <si>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</si>
  <si>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</si>
  <si>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</si>
  <si>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</si>
  <si>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</si>
  <si>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</si>
  <si>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</si>
  <si>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</si>
  <si>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</si>
  <si>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</si>
  <si>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</si>
  <si>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</si>
  <si>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</si>
  <si>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</si>
  <si>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</si>
  <si>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</si>
  <si>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</si>
  <si>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</si>
  <si>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</si>
  <si>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</si>
  <si>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</si>
  <si>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</si>
  <si>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</si>
  <si>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</si>
  <si>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</si>
  <si>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</si>
  <si>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</si>
  <si>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</si>
  <si>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</si>
  <si>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</si>
  <si>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</si>
  <si>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</si>
  <si>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</si>
  <si>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</si>
  <si>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</si>
  <si>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</si>
  <si>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</si>
  <si>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</si>
  <si>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</si>
  <si>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</si>
  <si>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</si>
  <si>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</si>
  <si>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</si>
  <si>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</si>
  <si>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</si>
  <si>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</si>
  <si>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</si>
  <si>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</si>
  <si>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</si>
  <si>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</si>
  <si>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</si>
  <si>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</si>
  <si>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</si>
  <si>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</si>
  <si>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</si>
  <si>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</si>
  <si>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</si>
  <si>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</si>
  <si>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</si>
  <si>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</si>
  <si>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</si>
  <si>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</si>
  <si>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</si>
  <si>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</si>
  <si>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</si>
  <si>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</si>
  <si>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</si>
  <si>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</si>
  <si>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</si>
  <si>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</si>
  <si>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</si>
  <si>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</si>
  <si>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</si>
  <si>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</si>
  <si>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</si>
  <si>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</si>
  <si>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</si>
  <si>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</si>
  <si>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</si>
  <si>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</si>
  <si>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</si>
  <si>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</si>
  <si>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</si>
  <si>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</si>
  <si>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</si>
  <si>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</si>
  <si>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</si>
  <si>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</si>
  <si>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</si>
  <si>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</si>
  <si>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</si>
  <si>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</si>
  <si>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</si>
  <si>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</si>
  <si>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</si>
  <si>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</si>
  <si>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</si>
  <si>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</si>
  <si>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</si>
  <si>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</si>
  <si>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</si>
  <si>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</si>
  <si>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</si>
  <si>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</si>
  <si>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</si>
  <si>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</si>
  <si>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</si>
  <si>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</si>
  <si>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</si>
  <si>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</si>
  <si>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</si>
  <si>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</si>
  <si>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</si>
  <si>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</si>
  <si>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</si>
  <si>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</si>
  <si>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</si>
  <si>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</si>
  <si>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</si>
  <si>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</si>
  <si>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</si>
  <si>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</si>
  <si>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</si>
  <si>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</si>
  <si>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</si>
  <si>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</si>
  <si>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</si>
  <si>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</si>
  <si>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</si>
  <si>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</si>
  <si>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</si>
  <si>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</si>
  <si>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</si>
  <si>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</si>
  <si>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</si>
  <si>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</si>
  <si>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</si>
  <si>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</si>
  <si>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</si>
  <si>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</si>
  <si>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</si>
  <si>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</si>
  <si>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</si>
  <si>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</si>
  <si>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</si>
  <si>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</si>
  <si>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</si>
  <si>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</si>
  <si>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</si>
  <si>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</si>
  <si>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</si>
  <si>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</si>
  <si>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</si>
  <si>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</si>
  <si>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</si>
  <si>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</si>
  <si>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</si>
  <si>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</si>
  <si>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</si>
  <si>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</si>
  <si>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</si>
  <si>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</si>
  <si>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</si>
  <si>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</si>
  <si>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</si>
  <si>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</si>
  <si>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</si>
  <si>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</si>
  <si>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</si>
  <si>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</si>
  <si>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</si>
  <si>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</si>
  <si>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</si>
  <si>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</si>
  <si>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</si>
  <si>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</si>
  <si>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</si>
  <si>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</si>
  <si>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</si>
  <si>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</si>
  <si>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</si>
  <si>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</si>
  <si>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</si>
  <si>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</si>
  <si>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</si>
  <si>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</si>
  <si>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</si>
  <si>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</si>
  <si>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</si>
  <si>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</si>
  <si>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</si>
  <si>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</si>
  <si>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</si>
  <si>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</si>
  <si>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</si>
  <si>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</si>
  <si>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</si>
  <si>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</si>
  <si>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</si>
  <si>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</si>
  <si>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</si>
  <si>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</si>
  <si>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</si>
  <si>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</si>
  <si>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</si>
  <si>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</si>
  <si>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</si>
  <si>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</si>
  <si>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</si>
  <si>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</si>
  <si>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</si>
  <si>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</si>
  <si>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</si>
  <si>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</si>
  <si>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</si>
  <si>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</si>
  <si>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</si>
  <si>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</si>
  <si>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</si>
  <si>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</si>
  <si>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</si>
  <si>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</si>
  <si>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</si>
  <si>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</si>
  <si>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</si>
  <si>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</si>
  <si>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</si>
  <si>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</si>
  <si>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</si>
  <si>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</si>
  <si>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</si>
  <si>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</si>
  <si>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</si>
  <si>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</si>
  <si>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</si>
  <si>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</si>
  <si>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</si>
  <si>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</si>
  <si>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</si>
  <si>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</si>
  <si>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</si>
  <si>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</si>
  <si>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</si>
  <si>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</si>
  <si>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</si>
  <si>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</si>
  <si>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</si>
  <si>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</si>
  <si>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</si>
  <si>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</si>
  <si>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</si>
  <si>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</si>
  <si>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</si>
  <si>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</si>
  <si>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</si>
  <si>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</si>
  <si>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</si>
  <si>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</si>
  <si>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</si>
  <si>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</si>
  <si>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</si>
  <si>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</si>
  <si>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</si>
  <si>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</si>
  <si>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</si>
  <si>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</si>
  <si>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</si>
  <si>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</si>
  <si>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</si>
  <si>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</si>
  <si>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</si>
  <si>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</si>
  <si>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</si>
  <si>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</si>
  <si>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</si>
  <si>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</si>
  <si>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</si>
  <si>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</si>
  <si>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</si>
  <si>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</si>
  <si>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</si>
  <si>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</si>
  <si>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</si>
  <si>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</si>
  <si>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</si>
  <si>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</si>
  <si>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</si>
  <si>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</si>
  <si>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</si>
  <si>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</si>
  <si>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</si>
  <si>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</si>
  <si>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</si>
  <si>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</si>
  <si>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</si>
  <si>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</si>
  <si>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</si>
  <si>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</si>
  <si>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</si>
  <si>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</si>
  <si>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</si>
  <si>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</si>
  <si>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</si>
  <si>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</si>
  <si>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</si>
  <si>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</si>
  <si>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</si>
  <si>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</si>
  <si>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</si>
  <si>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</si>
  <si>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</si>
  <si>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</si>
  <si>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</si>
  <si>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</si>
  <si>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</si>
  <si>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</si>
  <si>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</si>
  <si>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</si>
  <si>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</si>
  <si>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</si>
  <si>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</si>
  <si>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</si>
  <si>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</si>
  <si>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</si>
  <si>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</si>
  <si>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</si>
  <si>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</si>
  <si>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</si>
  <si>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</si>
  <si>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</si>
  <si>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</si>
  <si>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</si>
  <si>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</si>
  <si>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</si>
  <si>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</si>
  <si>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</si>
  <si>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</si>
  <si>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</si>
  <si>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</si>
  <si>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</si>
  <si>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</si>
  <si>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</si>
  <si>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</si>
  <si>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</si>
  <si>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</si>
  <si>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</si>
  <si>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</si>
  <si>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</si>
  <si>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</si>
  <si>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</si>
  <si>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</si>
  <si>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</si>
  <si>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</si>
  <si>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</si>
  <si>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</si>
  <si>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</si>
  <si>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</si>
  <si>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</si>
  <si>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</si>
  <si>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</si>
  <si>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</si>
  <si>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</si>
  <si>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</si>
  <si>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</si>
  <si>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</si>
  <si>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</si>
  <si>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</si>
  <si>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</si>
  <si>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</si>
  <si>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</si>
  <si>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</si>
  <si>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</si>
  <si>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</si>
  <si>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</si>
  <si>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</si>
  <si>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</si>
  <si>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</si>
  <si>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</si>
  <si>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</si>
  <si>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</si>
  <si>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</si>
  <si>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</si>
  <si>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</si>
  <si>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</si>
  <si>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</si>
  <si>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</si>
  <si>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</si>
  <si>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</si>
  <si>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</si>
  <si>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</si>
  <si>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</si>
  <si>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</si>
  <si>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</si>
  <si>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</si>
  <si>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</si>
  <si>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</si>
  <si>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</si>
  <si>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</si>
  <si>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</si>
  <si>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</si>
  <si>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</si>
  <si>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</si>
  <si>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</si>
  <si>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</si>
  <si>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</si>
  <si>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</si>
  <si>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</si>
  <si>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</si>
  <si>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</si>
  <si>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</si>
  <si>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</si>
  <si>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</si>
  <si>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</si>
  <si>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</si>
  <si>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</si>
  <si>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</si>
  <si>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</si>
  <si>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</si>
  <si>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</si>
  <si>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</si>
  <si>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</si>
  <si>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</si>
  <si>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</si>
  <si>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</si>
  <si>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</si>
  <si>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</si>
  <si>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</si>
  <si>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</si>
  <si>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</si>
  <si>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</si>
  <si>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</si>
  <si>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</si>
  <si>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</si>
  <si>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</si>
  <si>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</si>
  <si>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</si>
  <si>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</si>
  <si>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</si>
  <si>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</si>
  <si>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</si>
  <si>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</si>
  <si>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</si>
  <si>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</si>
  <si>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</si>
  <si>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</si>
  <si>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</si>
  <si>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</si>
  <si>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</si>
  <si>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</si>
  <si>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</si>
  <si>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</si>
  <si>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</si>
  <si>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</si>
  <si>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</si>
  <si>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</si>
  <si>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</si>
  <si>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</si>
  <si>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</si>
  <si>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</si>
  <si>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</si>
  <si>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</si>
  <si>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</si>
  <si>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</si>
  <si>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</si>
  <si>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</si>
  <si>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</si>
  <si>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</si>
  <si>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</si>
  <si>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</si>
  <si>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</si>
  <si>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</si>
  <si>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</si>
  <si>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</si>
  <si>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</si>
  <si>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</si>
  <si>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</si>
  <si>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</si>
  <si>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</si>
  <si>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</si>
  <si>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</si>
  <si>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</si>
  <si>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</si>
  <si>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</si>
  <si>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</si>
  <si>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</si>
  <si>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</si>
  <si>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</si>
  <si>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</si>
  <si>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</si>
  <si>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</si>
  <si>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</si>
  <si>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</si>
  <si>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</si>
  <si>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</si>
  <si>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</si>
  <si>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</si>
  <si>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</si>
  <si>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</si>
  <si>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</si>
  <si>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</si>
  <si>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</si>
  <si>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</si>
  <si>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</si>
  <si>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</si>
  <si>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</si>
  <si>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</si>
  <si>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</si>
  <si>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</si>
  <si>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</si>
  <si>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</si>
  <si>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</si>
  <si>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</si>
  <si>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</si>
  <si>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</si>
  <si>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</si>
  <si>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</si>
  <si>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</si>
  <si>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</si>
  <si>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</si>
  <si>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</si>
  <si>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</si>
  <si>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</si>
  <si>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</si>
  <si>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</si>
  <si>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</si>
  <si>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</si>
  <si>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</si>
  <si>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</si>
  <si>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</si>
  <si>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</si>
  <si>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</si>
  <si>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</si>
  <si>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</si>
  <si>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</si>
  <si>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</si>
  <si>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</si>
  <si>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</si>
  <si>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</si>
  <si>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</si>
  <si>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</si>
  <si>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</si>
  <si>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</si>
  <si>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</si>
  <si>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</si>
  <si>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</si>
  <si>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</si>
  <si>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</si>
  <si>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</si>
  <si>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</si>
  <si>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</si>
  <si>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</si>
  <si>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</si>
  <si>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</si>
  <si>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</si>
  <si>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</si>
  <si>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</si>
  <si>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</si>
  <si>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</si>
  <si>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</si>
  <si>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</si>
  <si>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</si>
  <si>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</si>
  <si>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</si>
  <si>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</si>
  <si>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</si>
  <si>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</si>
  <si>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</si>
  <si>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</si>
  <si>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</si>
  <si>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</si>
  <si>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</si>
  <si>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</si>
  <si>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</si>
  <si>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</si>
  <si>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</si>
  <si>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</si>
  <si>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</si>
  <si>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</si>
  <si>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</si>
  <si>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</si>
  <si>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</si>
  <si>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</si>
  <si>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</si>
  <si>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</si>
  <si>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</si>
  <si>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</si>
  <si>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</si>
  <si>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</si>
  <si>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</si>
  <si>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</si>
  <si>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</si>
  <si>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</si>
  <si>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</si>
  <si>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</si>
  <si>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</si>
  <si>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</si>
  <si>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</si>
  <si>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</si>
  <si>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</si>
  <si>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</si>
  <si>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</si>
  <si>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</si>
  <si>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</si>
  <si>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</si>
  <si>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</si>
  <si>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</si>
  <si>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</si>
  <si>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</si>
  <si>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</si>
  <si>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</si>
  <si>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</si>
  <si>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</si>
  <si>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</si>
  <si>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</si>
  <si>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</si>
  <si>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</si>
  <si>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</si>
  <si>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</si>
  <si>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</si>
  <si>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</si>
  <si>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</si>
  <si>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</si>
  <si>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</si>
  <si>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</si>
  <si>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</si>
  <si>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</si>
  <si>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</si>
  <si>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</si>
  <si>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</si>
  <si>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</si>
  <si>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</si>
  <si>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</si>
  <si>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</si>
  <si>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</si>
  <si>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</si>
  <si>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</si>
  <si>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</si>
  <si>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</si>
  <si>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</si>
  <si>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</si>
  <si>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</si>
  <si>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</si>
  <si>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</si>
  <si>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</si>
  <si>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</si>
  <si>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</si>
  <si>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</si>
  <si>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</si>
  <si>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</si>
  <si>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</si>
  <si>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</si>
  <si>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</si>
  <si>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</si>
  <si>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</si>
  <si>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</si>
  <si>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</si>
  <si>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</si>
  <si>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</si>
  <si>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</si>
  <si>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</si>
  <si>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</si>
  <si>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</si>
  <si>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</si>
  <si>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</si>
  <si>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</si>
  <si>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</si>
  <si>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</si>
  <si>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</si>
  <si>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</si>
  <si>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</si>
  <si>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</si>
  <si>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</si>
  <si>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</si>
  <si>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</si>
  <si>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</si>
  <si>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</si>
  <si>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</si>
  <si>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</si>
  <si>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</si>
  <si>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</si>
  <si>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</si>
  <si>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</si>
  <si>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</si>
  <si>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</si>
  <si>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</si>
  <si>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</si>
  <si>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</si>
  <si>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</si>
  <si>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</si>
  <si>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</si>
  <si>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</si>
  <si>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</si>
  <si>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</si>
  <si>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</si>
  <si>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</si>
  <si>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</si>
  <si>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</si>
  <si>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</si>
  <si>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</si>
  <si>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</si>
  <si>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</si>
  <si>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</si>
  <si>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</si>
  <si>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</si>
  <si>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</si>
  <si>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</si>
  <si>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</si>
  <si>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</si>
  <si>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</si>
  <si>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</si>
  <si>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</si>
  <si>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</si>
  <si>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</si>
  <si>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</si>
  <si>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</si>
  <si>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</si>
  <si>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</si>
  <si>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</si>
  <si>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</si>
  <si>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</si>
  <si>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</si>
  <si>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</si>
  <si>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</si>
  <si>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</si>
  <si>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</si>
  <si>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</si>
  <si>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</si>
  <si>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</si>
  <si>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</si>
  <si>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</si>
  <si>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</si>
  <si>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</si>
  <si>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</si>
  <si>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</si>
  <si>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</si>
  <si>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</si>
  <si>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</si>
  <si>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</si>
  <si>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</si>
  <si>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</si>
  <si>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</si>
  <si>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</si>
  <si>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</si>
  <si>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</si>
  <si>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</si>
  <si>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</si>
  <si>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</si>
  <si>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</si>
  <si>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</si>
  <si>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</si>
  <si>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</si>
  <si>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</si>
  <si>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</si>
  <si>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</si>
  <si>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</si>
  <si>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</si>
  <si>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</si>
  <si>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</si>
  <si>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</si>
  <si>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</si>
  <si>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</si>
  <si>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</si>
  <si>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</si>
  <si>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</si>
  <si>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</si>
  <si>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</si>
  <si>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</si>
  <si>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</si>
  <si>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</si>
  <si>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</si>
  <si>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</si>
  <si>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</si>
  <si>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</si>
  <si>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</si>
  <si>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</si>
  <si>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</si>
  <si>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</si>
  <si>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</si>
  <si>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</si>
  <si>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</si>
  <si>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</si>
  <si>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</si>
  <si>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</si>
  <si>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</si>
  <si>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</si>
  <si>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</si>
  <si>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</si>
  <si>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</si>
  <si>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</si>
  <si>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</si>
  <si>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</si>
  <si>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</si>
  <si>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</si>
  <si>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</si>
  <si>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</si>
  <si>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</si>
  <si>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</si>
  <si>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</si>
  <si>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</si>
  <si>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</si>
  <si>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</si>
  <si>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</si>
  <si>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</si>
  <si>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</si>
  <si>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</si>
  <si>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</si>
  <si>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</si>
  <si>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</si>
  <si>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</si>
  <si>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</si>
  <si>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</si>
  <si>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</si>
  <si>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</si>
  <si>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</si>
  <si>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</si>
  <si>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</si>
  <si>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</si>
  <si>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</si>
  <si>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</si>
  <si>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</si>
  <si>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</si>
  <si>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</si>
  <si>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</si>
  <si>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</si>
  <si>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</si>
  <si>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</si>
  <si>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</si>
  <si>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</si>
  <si>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</si>
  <si>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</si>
  <si>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</si>
  <si>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</si>
  <si>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</si>
  <si>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</si>
  <si>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</si>
  <si>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</si>
  <si>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</si>
  <si>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</si>
  <si>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</si>
  <si>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</si>
  <si>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</si>
  <si>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</si>
  <si>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</si>
  <si>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</si>
  <si>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</si>
  <si>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</si>
  <si>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</si>
  <si>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</si>
  <si>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</si>
  <si>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</si>
  <si>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</si>
  <si>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</si>
  <si>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</si>
  <si>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</si>
  <si>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</si>
  <si>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</si>
  <si>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</si>
  <si>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</si>
  <si>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</si>
  <si>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</si>
  <si>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</si>
  <si>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</si>
  <si>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</si>
  <si>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</si>
  <si>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</si>
  <si>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</si>
  <si>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</si>
  <si>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</si>
  <si>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</si>
  <si>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</si>
  <si>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</si>
  <si>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</si>
  <si>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</si>
  <si>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</si>
  <si>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</si>
  <si>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</si>
  <si>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</si>
  <si>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</si>
  <si>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</si>
  <si>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</si>
  <si>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</si>
  <si>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</si>
  <si>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</si>
  <si>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</si>
  <si>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</si>
  <si>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</si>
  <si>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</si>
  <si>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</si>
  <si>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</si>
  <si>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</si>
  <si>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</si>
  <si>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</si>
  <si>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</si>
  <si>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</si>
  <si>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</si>
  <si>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</si>
  <si>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</si>
  <si>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</si>
  <si>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</si>
  <si>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</si>
  <si>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</si>
  <si>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</si>
  <si>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</si>
  <si>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</si>
  <si>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</si>
  <si>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</si>
  <si>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</si>
  <si>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</si>
  <si>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</si>
  <si>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</si>
  <si>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</si>
  <si>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</si>
  <si>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</si>
  <si>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</si>
  <si>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</si>
  <si>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</si>
  <si>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</si>
  <si>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</si>
  <si>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</si>
  <si>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</si>
  <si>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</si>
  <si>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</si>
  <si>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</si>
  <si>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</si>
  <si>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</si>
  <si>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</si>
  <si>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</si>
  <si>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</si>
  <si>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</si>
  <si>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</si>
  <si>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</si>
  <si>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</si>
  <si>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</si>
  <si>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</si>
  <si>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</si>
  <si>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</si>
  <si>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</si>
  <si>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</si>
  <si>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</si>
  <si>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</si>
  <si>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</si>
  <si>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</si>
  <si>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</si>
  <si>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</si>
  <si>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</si>
  <si>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</si>
  <si>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</si>
  <si>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</si>
  <si>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</si>
  <si>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</si>
  <si>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</si>
  <si>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</si>
  <si>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</si>
  <si>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</si>
  <si>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</si>
  <si>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</si>
  <si>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</si>
  <si>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</si>
  <si>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</si>
  <si>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</si>
  <si>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</si>
  <si>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</si>
  <si>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</si>
  <si>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</si>
  <si>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</si>
  <si>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</si>
  <si>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</si>
  <si>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</si>
  <si>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</si>
  <si>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</si>
  <si>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</si>
  <si>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</si>
  <si>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</si>
  <si>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</si>
  <si>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</si>
  <si>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</si>
  <si>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</si>
  <si>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</si>
  <si>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</si>
  <si>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</si>
  <si>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</si>
  <si>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</si>
  <si>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</si>
  <si>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</si>
  <si>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</si>
  <si>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</si>
  <si>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</si>
  <si>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</si>
  <si>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</si>
  <si>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</si>
  <si>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</si>
  <si>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</si>
  <si>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</si>
  <si>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</si>
  <si>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</si>
  <si>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</si>
  <si>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</si>
  <si>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</si>
  <si>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</si>
  <si>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</si>
  <si>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</si>
  <si>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</si>
  <si>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</si>
  <si>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</si>
  <si>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</si>
  <si>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</si>
  <si>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</si>
  <si>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</si>
  <si>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</si>
  <si>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</si>
  <si>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</si>
  <si>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</si>
  <si>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</si>
  <si>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</si>
  <si>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</si>
  <si>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</si>
  <si>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</si>
  <si>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</si>
  <si>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</si>
  <si>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</si>
  <si>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</si>
  <si>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</si>
  <si>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</si>
  <si>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</si>
  <si>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</si>
  <si>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</si>
  <si>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</si>
  <si>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</si>
  <si>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</si>
  <si>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</si>
  <si>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</si>
  <si>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</si>
  <si>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</si>
  <si>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</si>
  <si>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</si>
  <si>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</si>
  <si>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</si>
  <si>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</si>
  <si>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</si>
  <si>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</si>
  <si>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</si>
  <si>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</si>
  <si>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</si>
  <si>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</si>
  <si>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</si>
  <si>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</si>
  <si>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</si>
  <si>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</si>
  <si>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</si>
  <si>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</si>
  <si>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</si>
  <si>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</si>
  <si>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</si>
  <si>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</si>
  <si>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</si>
  <si>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</si>
  <si>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</si>
  <si>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</si>
  <si>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</si>
  <si>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</si>
  <si>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</si>
  <si>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</si>
  <si>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</si>
  <si>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</si>
  <si>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</si>
  <si>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</si>
  <si>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</si>
  <si>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</si>
  <si>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</si>
  <si>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</si>
  <si>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</si>
  <si>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</si>
  <si>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</si>
  <si>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</si>
  <si>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</si>
  <si>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</si>
  <si>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</si>
  <si>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</si>
  <si>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</si>
  <si>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</si>
  <si>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</si>
  <si>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</si>
  <si>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</si>
  <si>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</si>
  <si>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</si>
  <si>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</si>
  <si>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</si>
  <si>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</si>
  <si>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</si>
  <si>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</si>
  <si>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</si>
  <si>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</si>
  <si>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</si>
  <si>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</si>
  <si>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</si>
  <si>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</si>
  <si>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</si>
  <si>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</si>
  <si>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</si>
  <si>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</si>
  <si>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</si>
  <si>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</si>
  <si>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</si>
  <si>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</si>
  <si>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</si>
  <si>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</si>
  <si>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</si>
  <si>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</si>
  <si>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</si>
  <si>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</si>
  <si>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</si>
  <si>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</si>
  <si>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</si>
  <si>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</si>
  <si>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</si>
  <si>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</si>
  <si>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</si>
  <si>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</si>
  <si>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</si>
  <si>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</si>
  <si>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</si>
  <si>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</si>
  <si>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</si>
  <si>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</si>
  <si>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</si>
  <si>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</si>
  <si>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</si>
  <si>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</si>
  <si>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</si>
  <si>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</si>
  <si>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</si>
  <si>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</si>
  <si>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</si>
  <si>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</si>
  <si>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</si>
  <si>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</si>
  <si>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</si>
  <si>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</si>
  <si>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</si>
  <si>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</si>
  <si>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</si>
  <si>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</si>
  <si>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</si>
  <si>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</si>
  <si>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</si>
  <si>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</si>
  <si>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</si>
  <si>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</si>
  <si>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</si>
  <si>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</si>
  <si>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</si>
  <si>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</si>
  <si>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</si>
  <si>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</si>
  <si>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</si>
  <si>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</si>
  <si>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</si>
  <si>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</si>
  <si>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</si>
  <si>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</si>
  <si>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</si>
  <si>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</si>
  <si>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</si>
  <si>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</si>
  <si>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</si>
  <si>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</si>
  <si>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</si>
  <si>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</si>
  <si>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</si>
  <si>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</si>
  <si>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</si>
  <si>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</si>
  <si>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</si>
  <si>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</si>
  <si>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</si>
  <si>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</si>
  <si>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</si>
  <si>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</si>
  <si>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</si>
  <si>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</si>
  <si>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</si>
  <si>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</si>
  <si>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</si>
  <si>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</si>
  <si>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</si>
  <si>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</si>
  <si>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</si>
  <si>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</si>
  <si>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</si>
  <si>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</si>
  <si>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</si>
  <si>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</si>
  <si>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</si>
  <si>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</si>
  <si>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</si>
  <si>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</si>
  <si>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</si>
  <si>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</si>
  <si>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</si>
  <si>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</si>
  <si>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</si>
  <si>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</si>
  <si>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</si>
  <si>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</si>
  <si>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</si>
  <si>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</si>
  <si>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</si>
  <si>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</si>
  <si>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</si>
  <si>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</si>
  <si>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</si>
  <si>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</si>
  <si>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</si>
  <si>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</si>
  <si>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</si>
  <si>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</si>
  <si>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</si>
  <si>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</si>
  <si>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</si>
  <si>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</si>
  <si>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</si>
  <si>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</si>
  <si>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</si>
  <si>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</si>
  <si>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</si>
  <si>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</si>
  <si>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</si>
  <si>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</si>
  <si>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</si>
  <si>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</si>
  <si>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</si>
  <si>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</si>
  <si>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</si>
  <si>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</si>
  <si>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</si>
  <si>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</si>
  <si>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</si>
  <si>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</si>
  <si>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</si>
  <si>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</si>
  <si>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</si>
  <si>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</si>
  <si>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</si>
  <si>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</si>
  <si>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</si>
  <si>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</si>
  <si>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</si>
  <si>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</si>
  <si>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</si>
  <si>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</si>
  <si>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</si>
  <si>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</si>
  <si>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</si>
  <si>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</si>
  <si>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</si>
  <si>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</si>
  <si>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</si>
  <si>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</si>
  <si>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</si>
  <si>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</si>
  <si>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</si>
  <si>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</si>
  <si>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</si>
  <si>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</si>
  <si>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</si>
  <si>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</si>
  <si>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</si>
  <si>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</si>
  <si>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</si>
  <si>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</si>
  <si>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</si>
  <si>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</si>
  <si>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</si>
  <si>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</si>
  <si>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</si>
  <si>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</si>
  <si>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</si>
  <si>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</si>
  <si>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</si>
  <si>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</si>
  <si>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</si>
  <si>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</si>
  <si>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</si>
  <si>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</si>
  <si>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</si>
  <si>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</si>
  <si>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</si>
  <si>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</si>
  <si>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</si>
  <si>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</si>
  <si>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</si>
  <si>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</si>
  <si>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</si>
  <si>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</si>
  <si>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</si>
  <si>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</si>
  <si>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</si>
  <si>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</si>
  <si>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</si>
  <si>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</si>
  <si>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</si>
  <si>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</si>
  <si>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</si>
  <si>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</si>
  <si>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</si>
  <si>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</si>
  <si>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</si>
  <si>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</si>
  <si>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</si>
  <si>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</si>
  <si>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</si>
  <si>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</si>
  <si>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</si>
  <si>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</si>
  <si>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</si>
  <si>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</si>
  <si>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</si>
  <si>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</si>
  <si>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</si>
  <si>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</si>
  <si>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</si>
  <si>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</si>
  <si>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</si>
  <si>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</si>
  <si>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</si>
  <si>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</si>
  <si>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</si>
  <si>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</si>
  <si>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</si>
  <si>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</si>
  <si>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</si>
  <si>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</si>
  <si>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</si>
  <si>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</si>
  <si>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</si>
  <si>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</si>
  <si>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</si>
  <si>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</si>
  <si>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</si>
  <si>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</si>
  <si>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</si>
  <si>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</si>
  <si>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</si>
  <si>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</si>
  <si>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</si>
  <si>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</si>
  <si>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</si>
  <si>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</si>
  <si>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</si>
  <si>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</si>
  <si>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</si>
  <si>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</si>
  <si>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</si>
  <si>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</si>
  <si>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</si>
  <si>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</si>
  <si>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</si>
  <si>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</si>
  <si>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</si>
  <si>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</si>
  <si>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</si>
  <si>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</si>
  <si>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</si>
  <si>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</si>
  <si>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</si>
  <si>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</si>
  <si>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</si>
  <si>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</si>
  <si>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</si>
  <si>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</si>
  <si>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</si>
  <si>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</si>
  <si>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</si>
  <si>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</si>
  <si>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</si>
  <si>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</si>
  <si>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</si>
  <si>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</si>
  <si>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</si>
  <si>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</si>
  <si>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</si>
  <si>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</si>
  <si>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</si>
  <si>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</si>
  <si>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</si>
  <si>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</si>
  <si>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</si>
  <si>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</si>
  <si>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</si>
  <si>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</si>
  <si>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</si>
  <si>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</si>
  <si>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</si>
  <si>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</si>
  <si>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</si>
  <si>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</si>
  <si>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</si>
  <si>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</si>
  <si>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</si>
  <si>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</si>
  <si>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</si>
  <si>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</si>
  <si>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</si>
  <si>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</si>
  <si>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</si>
  <si>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</si>
  <si>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</si>
  <si>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</si>
  <si>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</si>
  <si>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</si>
  <si>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</si>
  <si>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</si>
  <si>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</si>
  <si>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</si>
  <si>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</si>
  <si>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</si>
  <si>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</si>
  <si>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</si>
  <si>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</si>
  <si>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</si>
  <si>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</si>
  <si>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</si>
  <si>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</si>
  <si>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</si>
  <si>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</si>
  <si>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</si>
  <si>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</si>
  <si>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</si>
  <si>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</si>
  <si>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</si>
  <si>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</si>
  <si>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</si>
  <si>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</si>
  <si>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</si>
  <si>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</si>
  <si>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</si>
  <si>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</si>
  <si>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</si>
  <si>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</si>
  <si>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</si>
  <si>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</si>
  <si>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</si>
  <si>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</si>
  <si>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</si>
  <si>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</si>
  <si>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</si>
  <si>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</si>
  <si>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</si>
  <si>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</si>
  <si>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</si>
  <si>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</si>
  <si>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</si>
  <si>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</si>
  <si>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</si>
  <si>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</si>
  <si>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</si>
  <si>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</si>
  <si>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</si>
  <si>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</si>
  <si>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</si>
  <si>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</si>
  <si>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</si>
  <si>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</si>
  <si>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</si>
  <si>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</si>
  <si>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</si>
  <si>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</si>
  <si>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</si>
  <si>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</si>
  <si>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</si>
  <si>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</si>
  <si>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</si>
  <si>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</si>
  <si>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</si>
  <si>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</si>
  <si>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</si>
  <si>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</si>
  <si>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</si>
  <si>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</si>
  <si>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</si>
  <si>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</si>
  <si>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</si>
  <si>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</si>
  <si>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</si>
  <si>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</si>
  <si>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</si>
  <si>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</si>
  <si>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</si>
  <si>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</si>
  <si>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</si>
  <si>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</si>
  <si>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</si>
  <si>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</si>
  <si>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</si>
  <si>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</si>
  <si>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</si>
  <si>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</si>
  <si>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</si>
  <si>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</si>
  <si>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</si>
  <si>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</si>
  <si>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</si>
  <si>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</si>
  <si>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</si>
  <si>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</si>
  <si>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</si>
  <si>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</si>
  <si>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</si>
  <si>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</si>
  <si>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</si>
  <si>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</si>
  <si>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</si>
  <si>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</si>
  <si>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</si>
  <si>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</si>
  <si>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</si>
  <si>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</si>
  <si>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</si>
  <si>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</si>
  <si>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</si>
  <si>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</si>
  <si>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</si>
  <si>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</si>
  <si>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</si>
  <si>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</si>
  <si>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</si>
  <si>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</si>
  <si>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</si>
  <si>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</si>
  <si>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</si>
  <si>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</si>
  <si>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</si>
  <si>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</si>
  <si>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</si>
  <si>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</si>
  <si>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</si>
  <si>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</si>
  <si>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</si>
  <si>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</si>
  <si>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</si>
  <si>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</si>
  <si>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</si>
  <si>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</si>
  <si>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</si>
  <si>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</si>
  <si>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</si>
  <si>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</si>
  <si>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</si>
  <si>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</si>
  <si>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</si>
  <si>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</si>
  <si>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</si>
  <si>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</si>
  <si>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</si>
  <si>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</si>
  <si>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</si>
  <si>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</si>
  <si>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</si>
  <si>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</si>
  <si>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</si>
  <si>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</si>
  <si>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</si>
  <si>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</si>
  <si>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</si>
  <si>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</si>
  <si>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</si>
  <si>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</si>
  <si>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</si>
  <si>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</si>
  <si>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</si>
  <si>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</si>
  <si>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</si>
  <si>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</si>
  <si>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</si>
  <si>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</si>
  <si>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</si>
  <si>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</si>
  <si>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</si>
  <si>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</si>
  <si>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</si>
  <si>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</si>
  <si>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</si>
  <si>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</si>
  <si>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</si>
  <si>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</si>
  <si>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</si>
  <si>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</si>
  <si>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</si>
  <si>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</si>
  <si>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</si>
  <si>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</si>
  <si>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</si>
  <si>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</si>
  <si>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</si>
  <si>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</si>
  <si>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</si>
  <si>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</si>
  <si>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</si>
  <si>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</si>
  <si>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</si>
  <si>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</si>
  <si>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</si>
  <si>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</si>
  <si>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</si>
  <si>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</si>
  <si>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</si>
  <si>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</si>
  <si>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</si>
  <si>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</si>
  <si>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</si>
  <si>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</si>
  <si>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</si>
  <si>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</si>
  <si>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</si>
  <si>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</si>
  <si>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</si>
  <si>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</si>
  <si>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</si>
  <si>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</si>
  <si>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</si>
  <si>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</si>
  <si>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</si>
  <si>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</si>
  <si>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</si>
  <si>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</si>
  <si>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</si>
  <si>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</si>
  <si>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</si>
  <si>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</si>
  <si>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</si>
  <si>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</si>
  <si>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</si>
  <si>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</si>
  <si>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</si>
  <si>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</si>
  <si>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</si>
  <si>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</si>
  <si>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</si>
  <si>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</si>
  <si>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</si>
  <si>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</si>
  <si>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</si>
  <si>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</si>
  <si>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</si>
  <si>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</si>
  <si>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</si>
  <si>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</si>
  <si>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</si>
  <si>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</si>
  <si>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</si>
  <si>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</si>
  <si>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</si>
  <si>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</si>
  <si>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</si>
  <si>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</si>
  <si>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</si>
  <si>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</si>
  <si>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</si>
  <si>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</si>
  <si>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</si>
  <si>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</si>
  <si>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</si>
  <si>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</si>
  <si>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</si>
  <si>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</si>
  <si>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</si>
  <si>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</si>
  <si>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</si>
  <si>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</si>
  <si>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</si>
  <si>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</si>
  <si>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</si>
  <si>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</si>
  <si>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</si>
  <si>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</si>
  <si>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</si>
  <si>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</si>
  <si>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</si>
  <si>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</si>
  <si>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</si>
  <si>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</si>
  <si>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</si>
  <si>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</si>
  <si>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</si>
  <si>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</si>
  <si>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</si>
  <si>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</si>
  <si>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</si>
  <si>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</si>
  <si>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</si>
  <si>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</si>
  <si>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</si>
  <si>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</si>
  <si>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</si>
  <si>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</si>
  <si>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</si>
  <si>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</si>
  <si>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</si>
  <si>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</si>
  <si>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</si>
  <si>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</si>
  <si>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</si>
  <si>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</si>
  <si>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</si>
  <si>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</si>
  <si>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</si>
  <si>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</si>
  <si>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</si>
  <si>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</si>
  <si>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</si>
  <si>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</si>
  <si>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</si>
  <si>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</si>
  <si>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</si>
  <si>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</si>
  <si>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</si>
  <si>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</si>
  <si>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</si>
  <si>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</si>
  <si>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</si>
  <si>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</si>
  <si>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</si>
  <si>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</si>
  <si>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</si>
  <si>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</si>
  <si>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</si>
  <si>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</si>
  <si>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</si>
  <si>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</si>
  <si>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</si>
  <si>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</si>
  <si>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</si>
  <si>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</si>
  <si>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</si>
  <si>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</si>
  <si>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</si>
  <si>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</si>
  <si>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</si>
  <si>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</si>
  <si>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</si>
  <si>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</si>
  <si>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</si>
  <si>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</si>
  <si>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</si>
  <si>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</si>
  <si>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</si>
  <si>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</si>
  <si>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</si>
  <si>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</si>
  <si>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</si>
  <si>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</si>
  <si>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</si>
  <si>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</si>
  <si>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</si>
  <si>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</si>
  <si>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</si>
  <si>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</si>
  <si>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</si>
  <si>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</si>
  <si>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</si>
  <si>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</si>
  <si>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</si>
  <si>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</si>
  <si>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</si>
  <si>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</si>
  <si>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</si>
  <si>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</si>
  <si>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</si>
  <si>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</si>
  <si>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</si>
  <si>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</si>
  <si>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</si>
  <si>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</si>
  <si>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</si>
  <si>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</si>
  <si>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</si>
  <si>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</si>
  <si>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</si>
  <si>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</si>
  <si>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</si>
  <si>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</si>
  <si>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</si>
  <si>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</si>
  <si>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</si>
  <si>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</si>
  <si>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</si>
  <si>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</si>
  <si>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</si>
  <si>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</si>
  <si>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</si>
  <si>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</si>
  <si>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</si>
  <si>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</si>
  <si>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</si>
  <si>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</si>
  <si>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</si>
  <si>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</si>
  <si>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</si>
  <si>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</si>
  <si>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</si>
  <si>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</si>
  <si>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</si>
  <si>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</si>
  <si>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</si>
  <si>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</si>
  <si>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</si>
  <si>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</si>
  <si>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</si>
  <si>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</si>
  <si>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</si>
  <si>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</si>
  <si>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</si>
  <si>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</si>
  <si>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</si>
  <si>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</si>
  <si>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</si>
  <si>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</si>
  <si>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</si>
  <si>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</si>
  <si>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</si>
  <si>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</si>
  <si>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</si>
  <si>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</si>
  <si>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</si>
  <si>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</si>
  <si>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</si>
  <si>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</si>
  <si>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</si>
  <si>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</si>
  <si>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</si>
  <si>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</si>
  <si>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</si>
  <si>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</si>
  <si>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</si>
  <si>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</si>
  <si>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</si>
  <si>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</si>
  <si>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</si>
  <si>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</si>
  <si>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</si>
  <si>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</si>
  <si>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</si>
  <si>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</si>
  <si>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</si>
  <si>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</si>
  <si>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</si>
  <si>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</si>
  <si>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</si>
  <si>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</si>
  <si>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</si>
  <si>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</si>
  <si>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</si>
  <si>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</si>
  <si>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</si>
  <si>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</si>
  <si>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</si>
  <si>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</si>
  <si>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</si>
  <si>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</si>
  <si>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</si>
  <si>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</si>
  <si>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</si>
  <si>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</si>
  <si>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</si>
  <si>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</si>
  <si>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</si>
  <si>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</si>
  <si>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</si>
  <si>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</si>
  <si>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</si>
  <si>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</si>
  <si>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</si>
  <si>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</si>
  <si>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</si>
  <si>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</si>
  <si>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</si>
  <si>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</si>
  <si>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</si>
  <si>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</si>
  <si>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</si>
  <si>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</si>
  <si>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</si>
  <si>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</si>
  <si>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</si>
  <si>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</si>
  <si>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</si>
  <si>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</si>
  <si>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</si>
  <si>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</si>
  <si>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</si>
  <si>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</si>
  <si>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</si>
  <si>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</si>
  <si>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</si>
  <si>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</si>
  <si>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</si>
  <si>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</si>
  <si>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</si>
  <si>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</si>
  <si>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</si>
  <si>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</si>
  <si>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</si>
  <si>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</si>
  <si>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</si>
  <si>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</si>
  <si>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</si>
  <si>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</si>
  <si>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</si>
  <si>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</si>
  <si>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</si>
  <si>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</si>
  <si>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</si>
  <si>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</si>
  <si>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</si>
  <si>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</si>
  <si>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</si>
  <si>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</si>
  <si>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</si>
  <si>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</si>
  <si>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</si>
  <si>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</si>
  <si>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</si>
  <si>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</si>
  <si>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</si>
  <si>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</si>
  <si>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</si>
  <si>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</si>
  <si>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</si>
  <si>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</si>
  <si>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</si>
  <si>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</si>
  <si>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</si>
  <si>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</si>
  <si>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</si>
  <si>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</si>
  <si>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</si>
  <si>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</si>
  <si>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</si>
  <si>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</si>
  <si>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</si>
  <si>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</si>
  <si>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</si>
  <si>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</si>
  <si>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</si>
  <si>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</si>
  <si>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</si>
  <si>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</si>
  <si>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</si>
  <si>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</si>
  <si>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</si>
  <si>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</si>
  <si>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</si>
  <si>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</si>
  <si>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</si>
  <si>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</si>
  <si>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</si>
  <si>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</si>
  <si>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</si>
  <si>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</si>
  <si>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</si>
  <si>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</si>
  <si>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</si>
  <si>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</si>
  <si>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</si>
  <si>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</si>
  <si>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</si>
  <si>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</si>
  <si>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</si>
  <si>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</si>
  <si>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</si>
  <si>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</si>
  <si>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</si>
  <si>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</si>
  <si>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</si>
  <si>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</si>
  <si>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</si>
  <si>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</si>
  <si>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</si>
  <si>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</si>
  <si>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</si>
  <si>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</si>
  <si>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</si>
  <si>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</si>
  <si>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</si>
  <si>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</si>
  <si>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</si>
  <si>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</si>
  <si>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</si>
  <si>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</si>
  <si>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</si>
  <si>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</si>
  <si>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</si>
  <si>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</si>
  <si>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</si>
  <si>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</si>
  <si>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</si>
  <si>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</si>
  <si>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</si>
  <si>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</si>
  <si>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</si>
  <si>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</si>
  <si>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</si>
  <si>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</si>
  <si>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</si>
  <si>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</si>
  <si>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</si>
  <si>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</si>
  <si>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</si>
  <si>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</si>
  <si>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</si>
  <si>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</si>
  <si>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</si>
  <si>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</si>
  <si>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</si>
  <si>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</si>
  <si>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</si>
  <si>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</si>
  <si>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</si>
  <si>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</si>
  <si>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</si>
  <si>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</si>
  <si>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</si>
  <si>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</si>
  <si>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</si>
  <si>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</si>
  <si>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</si>
  <si>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</si>
  <si>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</si>
  <si>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</si>
  <si>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</si>
  <si>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</si>
  <si>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</si>
  <si>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</si>
  <si>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</si>
  <si>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</si>
  <si>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</si>
  <si>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</si>
  <si>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</si>
  <si>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</si>
  <si>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</si>
  <si>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</si>
  <si>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</si>
  <si>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</si>
  <si>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</si>
  <si>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</si>
  <si>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</si>
  <si>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</si>
  <si>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</si>
  <si>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</si>
  <si>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</si>
  <si>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</si>
  <si>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</si>
  <si>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</si>
  <si>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</si>
  <si>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</si>
  <si>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</si>
  <si>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</si>
  <si>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</si>
  <si>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</si>
  <si>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</si>
  <si>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</si>
  <si>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</si>
  <si>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</si>
  <si>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</si>
  <si>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</si>
  <si>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</si>
  <si>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</si>
  <si>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</si>
  <si>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</si>
  <si>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</si>
  <si>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</si>
  <si>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</si>
  <si>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</si>
  <si>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</si>
  <si>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</si>
  <si>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</si>
  <si>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</si>
  <si>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</si>
  <si>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</si>
  <si>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</si>
  <si>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</si>
  <si>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</si>
  <si>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</si>
  <si>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</si>
  <si>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</si>
  <si>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</si>
  <si>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</si>
  <si>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</si>
  <si>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</si>
  <si>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</si>
  <si>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</si>
  <si>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</si>
  <si>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</si>
  <si>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</si>
  <si>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</si>
  <si>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</si>
  <si>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</si>
  <si>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</si>
  <si>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</si>
  <si>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</si>
  <si>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</si>
  <si>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</si>
  <si>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</si>
  <si>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</si>
  <si>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</si>
  <si>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</si>
  <si>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</si>
  <si>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</si>
  <si>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</si>
  <si>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</si>
  <si>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</si>
  <si>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</si>
  <si>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</si>
  <si>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</si>
  <si>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</si>
  <si>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</si>
  <si>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</si>
  <si>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</si>
  <si>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</si>
  <si>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</si>
  <si>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</si>
  <si>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</si>
  <si>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</si>
  <si>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</si>
  <si>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</si>
  <si>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</si>
  <si>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</si>
  <si>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</si>
  <si>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</si>
  <si>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</si>
  <si>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</si>
  <si>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</si>
  <si>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</si>
  <si>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</si>
  <si>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</si>
  <si>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</si>
  <si>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</si>
  <si>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</si>
  <si>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</si>
  <si>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</si>
  <si>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</si>
  <si>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</si>
  <si>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</si>
  <si>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</si>
  <si>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</si>
  <si>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</si>
  <si>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</si>
  <si>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</si>
  <si>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</si>
  <si>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</si>
  <si>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</si>
  <si>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</si>
  <si>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</si>
  <si>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</si>
  <si>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</si>
  <si>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</si>
  <si>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</si>
  <si>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</si>
  <si>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</si>
  <si>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</si>
  <si>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</si>
  <si>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</si>
  <si>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</si>
  <si>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</si>
  <si>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</si>
  <si>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</si>
  <si>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</si>
  <si>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</si>
  <si>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</si>
  <si>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</si>
  <si>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</si>
  <si>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</si>
  <si>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</si>
  <si>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</si>
  <si>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</si>
  <si>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</si>
  <si>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</si>
  <si>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</si>
  <si>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</si>
  <si>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</si>
  <si>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</si>
  <si>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</si>
  <si>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</si>
  <si>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</si>
  <si>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</si>
  <si>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</si>
  <si>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</si>
  <si>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</si>
  <si>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</si>
  <si>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</si>
  <si>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</si>
  <si>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</si>
  <si>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</si>
  <si>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</si>
  <si>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</si>
  <si>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</si>
  <si>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</si>
  <si>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</si>
  <si>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</si>
  <si>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</si>
  <si>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</si>
  <si>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</si>
  <si>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</si>
  <si>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</si>
  <si>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</si>
  <si>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</si>
  <si>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</si>
  <si>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</si>
  <si>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</si>
  <si>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</si>
  <si>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</si>
  <si>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</si>
  <si>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</si>
  <si>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</si>
  <si>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</si>
  <si>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</si>
  <si>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</si>
  <si>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</si>
  <si>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</si>
  <si>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</si>
  <si>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</si>
  <si>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</si>
  <si>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</si>
  <si>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</si>
  <si>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</si>
  <si>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</si>
  <si>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</si>
  <si>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</si>
  <si>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</si>
  <si>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</si>
  <si>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</si>
  <si>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</si>
  <si>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</si>
  <si>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</si>
  <si>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</si>
  <si>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</si>
  <si>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</si>
  <si>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</si>
  <si>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</si>
  <si>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</si>
  <si>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</si>
  <si>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</si>
  <si>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</si>
  <si>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</si>
  <si>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</si>
  <si>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</si>
  <si>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</si>
  <si>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</si>
  <si>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</si>
  <si>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</si>
  <si>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</si>
  <si>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</si>
  <si>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</si>
  <si>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</si>
  <si>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</si>
  <si>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</si>
  <si>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</si>
  <si>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</si>
  <si>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</si>
  <si>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</si>
  <si>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</si>
  <si>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</si>
  <si>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</si>
  <si>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</si>
  <si>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</si>
  <si>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</si>
  <si>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</si>
  <si>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</si>
  <si>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</si>
  <si>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</si>
  <si>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</si>
  <si>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</si>
  <si>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</si>
  <si>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</si>
  <si>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</si>
  <si>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</si>
  <si>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</si>
  <si>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</si>
  <si>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</si>
  <si>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</si>
  <si>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</si>
  <si>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</si>
  <si>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</si>
  <si>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</si>
  <si>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</si>
  <si>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</si>
  <si>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</si>
  <si>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</si>
  <si>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</si>
  <si>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</si>
  <si>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</si>
  <si>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</si>
  <si>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</si>
  <si>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</si>
  <si>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</si>
  <si>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</si>
  <si>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</si>
  <si>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</si>
  <si>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</si>
  <si>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</si>
  <si>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</si>
  <si>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</si>
  <si>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</si>
  <si>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</si>
  <si>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</si>
  <si>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</si>
  <si>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</si>
  <si>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</si>
  <si>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</si>
  <si>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</si>
  <si>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</si>
  <si>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</si>
  <si>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</si>
  <si>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</si>
  <si>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</si>
  <si>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</si>
  <si>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</si>
  <si>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</si>
  <si>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</si>
  <si>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</si>
  <si>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</si>
  <si>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</si>
  <si>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</si>
  <si>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</si>
  <si>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</si>
  <si>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</si>
  <si>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</si>
  <si>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</si>
  <si>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</si>
  <si>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</si>
  <si>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</si>
  <si>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</si>
  <si>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</si>
  <si>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</si>
  <si>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</si>
  <si>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</si>
  <si>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</si>
  <si>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</si>
  <si>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</si>
  <si>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</si>
  <si>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</si>
  <si>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</si>
  <si>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</si>
  <si>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</si>
  <si>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</si>
  <si>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</si>
  <si>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</si>
  <si>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</si>
  <si>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</si>
  <si>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</si>
  <si>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</si>
  <si>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</si>
  <si>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</si>
  <si>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</si>
  <si>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</si>
  <si>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</si>
  <si>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</si>
  <si>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</si>
  <si>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</si>
  <si>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</si>
  <si>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</si>
  <si>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</si>
  <si>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</si>
  <si>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</si>
  <si>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</si>
  <si>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</si>
  <si>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</si>
  <si>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</si>
  <si>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</si>
  <si>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</si>
  <si>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</si>
  <si>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</si>
  <si>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</si>
  <si>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</si>
  <si>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</si>
  <si>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</si>
  <si>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</si>
  <si>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</si>
  <si>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</si>
  <si>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</si>
  <si>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</si>
  <si>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</si>
  <si>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</si>
  <si>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</si>
  <si>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</si>
  <si>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</si>
  <si>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</si>
  <si>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</si>
  <si>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</si>
  <si>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</si>
  <si>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</si>
  <si>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</si>
  <si>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</si>
  <si>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</si>
  <si>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</si>
  <si>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</si>
  <si>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</si>
  <si>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</si>
  <si>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</si>
  <si>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</si>
  <si>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</si>
  <si>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</si>
  <si>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</si>
  <si>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</si>
  <si>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</si>
  <si>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</si>
  <si>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</si>
  <si>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</si>
  <si>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</si>
  <si>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</si>
  <si>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</si>
  <si>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</si>
  <si>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</si>
  <si>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</si>
  <si>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</si>
  <si>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</si>
  <si>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</si>
  <si>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</si>
  <si>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</si>
  <si>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</si>
  <si>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</si>
  <si>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</si>
  <si>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</si>
  <si>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</si>
  <si>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</si>
  <si>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</si>
  <si>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</si>
  <si>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</si>
  <si>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</si>
  <si>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</si>
  <si>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</si>
  <si>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</si>
  <si>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</si>
  <si>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</si>
  <si>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</si>
  <si>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</si>
  <si>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</si>
  <si>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</si>
  <si>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</si>
  <si>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</si>
  <si>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</si>
  <si>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</si>
  <si>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</si>
  <si>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</si>
  <si>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</si>
  <si>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</si>
  <si>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</si>
  <si>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</si>
  <si>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</si>
  <si>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</si>
  <si>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</si>
  <si>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</si>
  <si>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</si>
  <si>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</si>
  <si>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</si>
  <si>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</si>
  <si>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</si>
  <si>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</si>
  <si>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</si>
  <si>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</si>
  <si>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</si>
  <si>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</si>
  <si>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</si>
  <si>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</si>
  <si>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</si>
  <si>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</si>
  <si>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</si>
  <si>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</si>
  <si>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</si>
  <si>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</si>
  <si>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</si>
  <si>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</si>
  <si>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</si>
  <si>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</si>
  <si>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</si>
  <si>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</si>
  <si>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</si>
  <si>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</si>
  <si>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</si>
  <si>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</si>
  <si>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</si>
  <si>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</si>
  <si>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</si>
  <si>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</si>
  <si>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</si>
  <si>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</si>
  <si>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</si>
  <si>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</si>
  <si>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</si>
  <si>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</si>
  <si>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</si>
  <si>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</si>
  <si>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</si>
  <si>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</si>
  <si>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</si>
  <si>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</si>
  <si>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</si>
  <si>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</si>
  <si>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</si>
  <si>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</si>
  <si>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</si>
  <si>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</si>
  <si>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</si>
  <si>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</si>
  <si>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</si>
  <si>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</si>
  <si>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</si>
  <si>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</si>
  <si>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</si>
  <si>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</si>
  <si>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</si>
  <si>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</si>
  <si>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</si>
  <si>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</si>
  <si>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</si>
  <si>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</si>
  <si>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</si>
  <si>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</si>
  <si>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</si>
  <si>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</si>
  <si>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</si>
  <si>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</si>
  <si>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</si>
  <si>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</si>
  <si>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</si>
  <si>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</si>
  <si>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</si>
  <si>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</si>
  <si>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</si>
  <si>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</si>
  <si>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</si>
  <si>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</si>
  <si>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</si>
  <si>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</si>
  <si>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</si>
  <si>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</si>
  <si>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</si>
  <si>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</si>
  <si>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</si>
  <si>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</si>
  <si>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</si>
  <si>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</si>
  <si>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</si>
  <si>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</si>
  <si>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</si>
  <si>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</si>
  <si>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</si>
  <si>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</si>
  <si>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</si>
  <si>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</si>
  <si>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</si>
  <si>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</si>
  <si>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</si>
  <si>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</si>
  <si>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</si>
  <si>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</si>
  <si>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</si>
  <si>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</si>
  <si>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</si>
  <si>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</si>
  <si>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</si>
  <si>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</si>
  <si>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</si>
  <si>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</si>
  <si>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</si>
  <si>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</si>
  <si>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</si>
  <si>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</si>
  <si>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</si>
  <si>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</si>
  <si>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</si>
  <si>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</si>
  <si>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</si>
  <si>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</si>
  <si>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</si>
  <si>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</si>
  <si>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</si>
  <si>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</si>
  <si>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</si>
  <si>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</si>
  <si>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</si>
  <si>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</si>
  <si>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</si>
  <si>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</si>
  <si>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</si>
  <si>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</si>
  <si>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</si>
  <si>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</si>
  <si>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</si>
  <si>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</si>
  <si>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</si>
  <si>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</si>
  <si>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</si>
  <si>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</si>
  <si>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</si>
  <si>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</si>
  <si>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</si>
  <si>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</si>
  <si>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</si>
  <si>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</si>
  <si>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</si>
  <si>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</si>
  <si>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</si>
  <si>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</si>
  <si>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</si>
  <si>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</si>
  <si>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</si>
  <si>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</si>
  <si>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</si>
  <si>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</si>
  <si>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</si>
  <si>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</si>
  <si>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</si>
  <si>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</si>
  <si>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</si>
  <si>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</si>
  <si>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</si>
  <si>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</si>
  <si>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</si>
  <si>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</si>
  <si>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</si>
  <si>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</si>
  <si>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</si>
  <si>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</si>
  <si>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</si>
  <si>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</si>
  <si>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</si>
  <si>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</si>
  <si>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</si>
  <si>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</si>
  <si>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</si>
  <si>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</si>
  <si>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</si>
  <si>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</si>
  <si>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</si>
  <si>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</si>
  <si>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</si>
  <si>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</si>
  <si>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</si>
  <si>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</si>
  <si>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</si>
  <si>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</si>
  <si>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</si>
  <si>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</si>
  <si>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</si>
  <si>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</si>
  <si>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</si>
  <si>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</si>
  <si>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</si>
  <si>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</si>
  <si>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</si>
  <si>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</si>
  <si>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</si>
  <si>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</si>
  <si>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</si>
  <si>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</si>
  <si>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</si>
  <si>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</si>
  <si>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</si>
  <si>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</si>
  <si>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</si>
  <si>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</si>
  <si>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</si>
  <si>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</si>
  <si>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</si>
  <si>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</si>
  <si>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</si>
  <si>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</si>
  <si>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</si>
  <si>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</si>
  <si>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</si>
  <si>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</si>
  <si>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</si>
  <si>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</si>
  <si>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</si>
  <si>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</si>
  <si>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</si>
  <si>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</si>
  <si>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</si>
  <si>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</si>
  <si>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</si>
  <si>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</si>
  <si>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</si>
  <si>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</si>
  <si>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</si>
  <si>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</si>
  <si>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</si>
  <si>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</si>
  <si>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</si>
  <si>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</si>
  <si>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</si>
  <si>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</si>
  <si>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</si>
  <si>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</si>
  <si>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</si>
  <si>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</si>
  <si>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</si>
  <si>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</si>
  <si>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</si>
  <si>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</si>
  <si>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</si>
  <si>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</si>
  <si>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</si>
  <si>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</si>
  <si>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</si>
  <si>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</si>
  <si>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</si>
  <si>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</si>
  <si>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</si>
  <si>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</si>
  <si>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</si>
  <si>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</si>
  <si>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</si>
  <si>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</si>
  <si>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</si>
  <si>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</si>
  <si>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</si>
  <si>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</si>
  <si>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</si>
  <si>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</si>
  <si>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</si>
  <si>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</si>
  <si>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</si>
  <si>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</si>
  <si>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</si>
  <si>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</si>
  <si>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</si>
  <si>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</si>
  <si>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</si>
  <si>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</si>
  <si>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</si>
  <si>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</si>
  <si>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</si>
  <si>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</si>
  <si>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</si>
  <si>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</si>
  <si>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</si>
  <si>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</si>
  <si>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</si>
  <si>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</si>
  <si>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</si>
  <si>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</si>
  <si>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</si>
  <si>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</si>
  <si>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</si>
  <si>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</si>
  <si>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</si>
  <si>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</si>
  <si>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</si>
  <si>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</si>
  <si>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</si>
  <si>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</si>
  <si>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</si>
  <si>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</si>
  <si>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</si>
  <si>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</si>
  <si>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</si>
  <si>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</si>
  <si>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</si>
  <si>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</si>
  <si>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</si>
  <si>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</si>
  <si>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</si>
  <si>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</si>
  <si>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</si>
  <si>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</si>
  <si>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</si>
  <si>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</si>
  <si>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</si>
  <si>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</si>
  <si>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</si>
  <si>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</si>
  <si>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</si>
  <si>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</si>
  <si>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</si>
  <si>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</si>
  <si>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</si>
  <si>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</si>
  <si>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</si>
  <si>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</si>
  <si>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</si>
  <si>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</si>
  <si>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</si>
  <si>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</si>
  <si>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</si>
  <si>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</si>
  <si>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</si>
  <si>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</si>
  <si>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</si>
  <si>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</si>
  <si>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</si>
  <si>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</si>
  <si>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</si>
  <si>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</si>
  <si>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</si>
  <si>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</si>
  <si>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</si>
  <si>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</si>
  <si>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</si>
  <si>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</si>
  <si>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</si>
  <si>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</si>
  <si>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</si>
  <si>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</si>
  <si>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</si>
  <si>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</si>
  <si>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</si>
  <si>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</si>
  <si>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</si>
  <si>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</si>
  <si>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</si>
  <si>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</si>
  <si>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</si>
  <si>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</si>
  <si>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</si>
  <si>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</si>
  <si>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</si>
  <si>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</si>
  <si>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</si>
  <si>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</si>
  <si>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</si>
  <si>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</si>
  <si>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</si>
  <si>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</si>
  <si>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</si>
  <si>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</si>
  <si>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</si>
  <si>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</si>
  <si>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</si>
  <si>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</si>
  <si>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</si>
  <si>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</si>
  <si>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</si>
  <si>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</si>
  <si>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</si>
  <si>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</si>
  <si>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</si>
  <si>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</si>
  <si>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</si>
  <si>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</si>
  <si>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</si>
  <si>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</si>
  <si>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</si>
  <si>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</si>
  <si>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</si>
  <si>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</si>
  <si>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</si>
  <si>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</si>
  <si>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</si>
  <si>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</si>
  <si>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</si>
  <si>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</si>
  <si>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</si>
  <si>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</si>
  <si>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</si>
  <si>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</si>
  <si>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</si>
  <si>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</si>
  <si>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</si>
  <si>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</si>
  <si>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</si>
  <si>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</si>
  <si>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</si>
  <si>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</si>
  <si>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</si>
  <si>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</si>
  <si>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</si>
  <si>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</si>
  <si>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</si>
  <si>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</si>
  <si>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</si>
  <si>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</si>
  <si>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</si>
  <si>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</si>
  <si>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</si>
  <si>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</si>
  <si>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</si>
  <si>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</si>
  <si>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</si>
  <si>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</si>
  <si>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</si>
  <si>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</si>
  <si>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</si>
  <si>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</si>
  <si>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</si>
  <si>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</si>
  <si>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</si>
  <si>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</si>
  <si>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</si>
  <si>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</si>
  <si>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</si>
  <si>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</si>
  <si>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</si>
  <si>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</si>
  <si>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</si>
  <si>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</si>
  <si>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</si>
  <si>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</si>
  <si>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</si>
  <si>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</si>
  <si>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</si>
  <si>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</si>
  <si>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</si>
  <si>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</si>
  <si>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</si>
  <si>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</si>
  <si>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</si>
  <si>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</si>
  <si>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</si>
  <si>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</si>
  <si>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</si>
  <si>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</si>
  <si>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</si>
  <si>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</si>
  <si>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</si>
  <si>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</si>
  <si>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</si>
  <si>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</si>
  <si>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</si>
  <si>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</si>
  <si>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</si>
  <si>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</si>
  <si>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</si>
  <si>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</si>
  <si>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</si>
  <si>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</si>
  <si>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</si>
  <si>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</si>
  <si>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</si>
  <si>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</si>
  <si>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</si>
  <si>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</si>
  <si>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</si>
  <si>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</si>
  <si>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</si>
  <si>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</si>
  <si>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</si>
  <si>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</si>
  <si>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</si>
  <si>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</si>
  <si>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</si>
  <si>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</si>
  <si>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</si>
  <si>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</si>
  <si>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</si>
  <si>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</si>
  <si>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</si>
  <si>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</si>
  <si>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</si>
  <si>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</si>
  <si>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</si>
  <si>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</si>
  <si>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</si>
  <si>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</si>
  <si>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</si>
  <si>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</si>
  <si>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</si>
  <si>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</si>
  <si>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</si>
  <si>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</si>
  <si>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</si>
  <si>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</si>
  <si>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</si>
  <si>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</si>
  <si>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</si>
  <si>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</si>
  <si>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</si>
  <si>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</si>
  <si>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</si>
  <si>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</si>
  <si>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</si>
  <si>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</si>
  <si>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</si>
  <si>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</si>
  <si>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</si>
  <si>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</si>
  <si>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</si>
  <si>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</si>
  <si>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</si>
  <si>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</si>
  <si>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</si>
  <si>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</si>
  <si>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</si>
  <si>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</si>
  <si>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</si>
  <si>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</si>
  <si>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</si>
  <si>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</si>
  <si>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</si>
  <si>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</si>
  <si>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</si>
  <si>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</si>
  <si>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</si>
  <si>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</si>
  <si>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</si>
  <si>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</si>
  <si>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</si>
  <si>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</si>
  <si>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</si>
  <si>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</si>
  <si>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</si>
  <si>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</si>
  <si>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</si>
  <si>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</si>
  <si>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</si>
  <si>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</si>
  <si>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</si>
  <si>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</si>
  <si>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</si>
  <si>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</si>
  <si>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</si>
  <si>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</si>
  <si>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</si>
  <si>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</si>
  <si>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</si>
  <si>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</si>
  <si>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</si>
  <si>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</si>
  <si>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</si>
  <si>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</si>
  <si>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</si>
  <si>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</si>
  <si>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</si>
  <si>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</si>
  <si>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</si>
  <si>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</si>
  <si>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</si>
  <si>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</si>
  <si>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</si>
  <si>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</si>
  <si>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</si>
  <si>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</si>
  <si>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</si>
  <si>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</si>
  <si>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</si>
  <si>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</si>
  <si>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</si>
  <si>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</si>
  <si>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</si>
  <si>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</si>
  <si>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</si>
  <si>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</si>
  <si>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</si>
  <si>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</si>
  <si>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</si>
  <si>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</si>
  <si>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</si>
  <si>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</si>
  <si>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</si>
  <si>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</si>
  <si>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</si>
  <si>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</si>
  <si>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</si>
  <si>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</si>
  <si>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</si>
  <si>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</si>
  <si>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</si>
  <si>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</si>
  <si>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</si>
  <si>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</si>
  <si>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</si>
  <si>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</si>
  <si>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</si>
  <si>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</si>
  <si>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</si>
  <si>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</si>
  <si>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</si>
  <si>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</si>
  <si>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</si>
  <si>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</si>
  <si>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</si>
  <si>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</si>
  <si>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</si>
  <si>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</si>
  <si>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</si>
  <si>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</si>
  <si>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</si>
  <si>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</si>
  <si>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</si>
  <si>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</si>
  <si>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</si>
  <si>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</si>
  <si>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</si>
  <si>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</si>
  <si>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</si>
  <si>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</si>
  <si>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</si>
  <si>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</si>
  <si>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</si>
  <si>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</si>
  <si>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</si>
  <si>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</si>
  <si>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</si>
  <si>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</si>
  <si>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</si>
  <si>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</si>
  <si>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</si>
  <si>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</si>
  <si>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</si>
  <si>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</si>
  <si>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</si>
  <si>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</si>
  <si>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</si>
  <si>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</si>
  <si>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</si>
  <si>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</si>
  <si>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</si>
  <si>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</si>
  <si>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</si>
  <si>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</si>
  <si>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</si>
  <si>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</si>
  <si>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</si>
  <si>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</si>
  <si>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</si>
  <si>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</si>
  <si>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</si>
  <si>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</si>
  <si>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</si>
  <si>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</si>
  <si>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</si>
  <si>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</si>
  <si>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</si>
  <si>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</si>
  <si>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</si>
  <si>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</si>
  <si>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</si>
  <si>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</si>
  <si>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</si>
  <si>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</si>
  <si>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</si>
  <si>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</si>
  <si>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</si>
  <si>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</si>
  <si>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</si>
  <si>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</si>
  <si>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</si>
  <si>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</si>
  <si>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</si>
  <si>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</si>
  <si>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</si>
  <si>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</si>
  <si>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</si>
  <si>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</si>
  <si>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</si>
  <si>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</si>
  <si>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</si>
  <si>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</si>
  <si>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</si>
  <si>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</si>
  <si>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</si>
  <si>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</si>
  <si>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</si>
  <si>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</si>
  <si>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</si>
  <si>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</si>
  <si>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</si>
  <si>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</si>
  <si>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</si>
  <si>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</si>
  <si>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</si>
  <si>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</si>
  <si>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</si>
  <si>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</si>
  <si>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</si>
  <si>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</si>
  <si>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</si>
  <si>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</si>
  <si>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</si>
  <si>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</si>
  <si>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</si>
  <si>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</si>
  <si>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</si>
  <si>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</si>
  <si>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</si>
  <si>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</si>
  <si>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</si>
  <si>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</si>
  <si>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</si>
  <si>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</si>
  <si>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</si>
  <si>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</si>
  <si>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</si>
  <si>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</si>
  <si>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</si>
  <si>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</si>
  <si>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</si>
  <si>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</si>
  <si>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</si>
  <si>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</si>
  <si>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</si>
  <si>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</si>
  <si>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</si>
  <si>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</si>
  <si>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</si>
  <si>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</si>
  <si>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</si>
  <si>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</si>
  <si>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</si>
  <si>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</si>
  <si>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</si>
  <si>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</si>
  <si>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</si>
  <si>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</si>
  <si>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</si>
  <si>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</si>
  <si>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</si>
  <si>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</si>
  <si>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</si>
  <si>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</si>
  <si>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</si>
  <si>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</si>
  <si>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</si>
  <si>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</si>
  <si>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</si>
  <si>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</si>
  <si>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</si>
  <si>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</si>
  <si>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</si>
  <si>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</si>
  <si>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</si>
  <si>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</si>
  <si>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</si>
  <si>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</si>
  <si>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</si>
  <si>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</si>
  <si>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</si>
  <si>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</si>
  <si>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</si>
  <si>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</si>
  <si>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</si>
  <si>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</si>
  <si>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</si>
  <si>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</si>
  <si>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</si>
  <si>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</si>
  <si>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</si>
  <si>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</si>
  <si>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</si>
  <si>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</si>
  <si>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</si>
  <si>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</si>
  <si>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</si>
  <si>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</si>
  <si>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</si>
  <si>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</si>
  <si>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</si>
  <si>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</si>
  <si>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</si>
  <si>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</si>
  <si>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</si>
  <si>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</si>
  <si>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</si>
  <si>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</si>
  <si>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</si>
  <si>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</si>
  <si>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</si>
  <si>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</si>
  <si>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</si>
  <si>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</si>
  <si>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</si>
  <si>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</si>
  <si>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</si>
  <si>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</si>
  <si>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</si>
  <si>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</si>
  <si>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</si>
  <si>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</si>
  <si>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</si>
  <si>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</si>
  <si>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</si>
  <si>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</si>
  <si>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</si>
  <si>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</si>
  <si>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</si>
  <si>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</si>
  <si>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</si>
  <si>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</si>
  <si>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</si>
  <si>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</si>
  <si>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</si>
  <si>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</si>
  <si>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</si>
  <si>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</si>
  <si>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</si>
  <si>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</si>
  <si>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</si>
  <si>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</si>
  <si>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</si>
  <si>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</si>
  <si>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</si>
  <si>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</si>
  <si>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</si>
  <si>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</si>
  <si>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</si>
  <si>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</si>
  <si>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</si>
  <si>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</si>
  <si>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</si>
  <si>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</si>
  <si>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</si>
  <si>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</si>
  <si>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</si>
  <si>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</si>
  <si>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</si>
  <si>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</si>
  <si>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</si>
  <si>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</si>
  <si>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</si>
  <si>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</si>
  <si>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</si>
  <si>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</si>
  <si>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</si>
  <si>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</si>
  <si>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</si>
  <si>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</si>
  <si>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</si>
  <si>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</si>
  <si>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</si>
  <si>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</si>
  <si>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</si>
  <si>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</si>
  <si>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</si>
  <si>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</si>
  <si>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</si>
  <si>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</si>
  <si>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</si>
  <si>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</si>
  <si>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</si>
  <si>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</si>
  <si>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</si>
  <si>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</si>
  <si>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</si>
  <si>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</si>
  <si>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</si>
  <si>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</si>
  <si>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</si>
  <si>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</si>
  <si>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</si>
  <si>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</si>
  <si>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</si>
  <si>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</si>
  <si>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</si>
  <si>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</si>
  <si>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</si>
  <si>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</si>
  <si>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</si>
  <si>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</si>
  <si>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</si>
  <si>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</si>
  <si>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</si>
  <si>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</si>
  <si>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</si>
  <si>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</si>
  <si>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</si>
  <si>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</si>
  <si>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</si>
  <si>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</si>
  <si>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</si>
  <si>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</si>
  <si>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</si>
  <si>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</si>
  <si>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</si>
  <si>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</si>
  <si>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</si>
  <si>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</si>
  <si>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</si>
  <si>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</si>
  <si>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</si>
  <si>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</si>
  <si>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</si>
  <si>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</si>
  <si>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</si>
  <si>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</si>
  <si>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</si>
  <si>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</si>
  <si>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</si>
  <si>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</si>
  <si>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</si>
  <si>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</si>
  <si>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</si>
  <si>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</si>
  <si>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</si>
  <si>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</si>
  <si>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</si>
  <si>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</si>
  <si>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</si>
  <si>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</si>
  <si>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</si>
  <si>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</si>
  <si>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</si>
  <si>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</si>
  <si>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</si>
  <si>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</si>
  <si>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</si>
  <si>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</si>
  <si>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</si>
  <si>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</si>
  <si>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</si>
  <si>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</si>
  <si>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</si>
  <si>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</si>
  <si>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</si>
  <si>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</si>
  <si>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</si>
  <si>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</si>
  <si>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</si>
  <si>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</si>
  <si>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</si>
  <si>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</si>
  <si>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</si>
  <si>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</si>
  <si>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</si>
  <si>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</si>
  <si>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</si>
  <si>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</si>
  <si>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</si>
  <si>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</si>
  <si>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</si>
  <si>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</si>
  <si>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</si>
  <si>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</si>
  <si>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</si>
  <si>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</si>
  <si>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</si>
  <si>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</si>
  <si>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</si>
  <si>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</si>
  <si>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</si>
  <si>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</si>
  <si>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</si>
  <si>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</si>
  <si>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</si>
  <si>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</si>
  <si>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</si>
  <si>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</si>
  <si>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</si>
  <si>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</si>
  <si>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</si>
  <si>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</si>
  <si>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</si>
  <si>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</si>
  <si>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</si>
  <si>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</si>
  <si>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</si>
  <si>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</si>
  <si>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</si>
  <si>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</si>
  <si>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</si>
  <si>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</si>
  <si>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</si>
  <si>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</si>
  <si>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</si>
  <si>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</si>
  <si>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</si>
  <si>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</si>
  <si>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</si>
  <si>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</si>
  <si>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</si>
  <si>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</si>
  <si>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</si>
  <si>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</si>
  <si>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</si>
  <si>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</si>
  <si>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</si>
  <si>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</si>
  <si>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</si>
  <si>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</si>
  <si>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</si>
  <si>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</si>
  <si>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</si>
  <si>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</si>
  <si>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</si>
  <si>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</si>
  <si>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</si>
  <si>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</si>
  <si>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</si>
  <si>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</si>
  <si>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</si>
  <si>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</si>
  <si>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</si>
  <si>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</si>
  <si>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</si>
  <si>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</si>
  <si>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</si>
  <si>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</si>
  <si>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</si>
  <si>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</si>
  <si>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</si>
  <si>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</si>
  <si>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</si>
  <si>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</si>
  <si>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</si>
  <si>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</si>
  <si>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</si>
  <si>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</si>
  <si>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</si>
  <si>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</si>
  <si>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</si>
  <si>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</si>
  <si>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</si>
  <si>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</si>
  <si>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</si>
  <si>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</si>
  <si>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</si>
  <si>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</si>
  <si>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</si>
  <si>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</si>
  <si>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</si>
  <si>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</si>
  <si>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</si>
  <si>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</si>
  <si>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</si>
  <si>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</si>
  <si>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</si>
  <si>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</si>
  <si>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</si>
  <si>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</si>
  <si>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</si>
  <si>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</si>
  <si>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</si>
  <si>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</si>
  <si>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</si>
  <si>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</si>
  <si>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</si>
  <si>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</si>
  <si>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</si>
  <si>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</si>
  <si>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</si>
  <si>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</si>
  <si>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</si>
  <si>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</si>
  <si>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</si>
  <si>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</si>
  <si>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</si>
  <si>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</si>
  <si>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</si>
  <si>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</si>
  <si>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</si>
  <si>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</si>
  <si>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</si>
  <si>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</si>
  <si>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</si>
  <si>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</si>
  <si>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</si>
  <si>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</si>
  <si>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</si>
  <si>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</si>
  <si>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</si>
  <si>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</si>
  <si>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</si>
  <si>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</si>
  <si>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</si>
  <si>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</si>
  <si>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</si>
  <si>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</si>
  <si>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</si>
  <si>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</si>
  <si>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</si>
  <si>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</si>
  <si>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</si>
  <si>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</si>
  <si>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</si>
  <si>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</si>
  <si>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</si>
  <si>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</si>
  <si>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</si>
  <si>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</si>
  <si>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</si>
  <si>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</si>
  <si>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</si>
  <si>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</si>
  <si>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</si>
  <si>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</si>
  <si>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</si>
  <si>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</si>
  <si>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</si>
  <si>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</si>
  <si>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</si>
  <si>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</si>
  <si>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</si>
  <si>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</si>
  <si>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</si>
  <si>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</si>
  <si>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</si>
  <si>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</si>
  <si>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</si>
  <si>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</si>
  <si>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</si>
  <si>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</si>
  <si>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</si>
  <si>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</si>
  <si>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</si>
  <si>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</si>
  <si>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</si>
  <si>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</si>
  <si>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</si>
  <si>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</si>
  <si>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</si>
  <si>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</si>
  <si>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</si>
  <si>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</si>
  <si>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</si>
  <si>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</si>
  <si>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</si>
  <si>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</si>
  <si>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</si>
  <si>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</si>
  <si>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</si>
  <si>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</si>
  <si>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</si>
  <si>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</si>
  <si>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</si>
  <si>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</si>
  <si>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</si>
  <si>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</si>
  <si>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</si>
  <si>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</si>
  <si>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</si>
  <si>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</si>
  <si>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</si>
  <si>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</si>
  <si>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</si>
  <si>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</si>
  <si>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</si>
  <si>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</si>
  <si>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</si>
  <si>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</si>
  <si>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</si>
  <si>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</si>
  <si>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</si>
  <si>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</si>
  <si>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</si>
  <si>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</si>
  <si>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</si>
  <si>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</si>
  <si>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</si>
  <si>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</si>
  <si>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</si>
  <si>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</si>
  <si>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</si>
  <si>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</si>
  <si>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</si>
  <si>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</si>
  <si>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</si>
  <si>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</si>
  <si>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</si>
  <si>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</si>
  <si>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</si>
  <si>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</si>
  <si>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</si>
  <si>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</si>
  <si>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</si>
  <si>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</si>
  <si>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</si>
  <si>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</si>
  <si>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</si>
  <si>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</si>
  <si>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</si>
  <si>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</si>
  <si>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</si>
  <si>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</si>
  <si>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</si>
  <si>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</si>
  <si>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</si>
  <si>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</si>
  <si>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</si>
  <si>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</si>
  <si>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</si>
  <si>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</si>
  <si>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</si>
  <si>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</si>
  <si>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</si>
  <si>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</si>
  <si>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</si>
  <si>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</si>
  <si>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</si>
  <si>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</si>
  <si>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</si>
  <si>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</si>
  <si>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</si>
  <si>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</si>
  <si>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</si>
  <si>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</si>
  <si>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</si>
  <si>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</si>
  <si>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</si>
  <si>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</si>
  <si>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</si>
  <si>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</si>
  <si>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</si>
  <si>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</si>
  <si>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</si>
  <si>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</si>
  <si>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</si>
  <si>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</si>
  <si>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</si>
  <si>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</si>
  <si>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</si>
  <si>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</si>
  <si>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</si>
  <si>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</si>
  <si>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</si>
  <si>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</si>
  <si>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</si>
  <si>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</si>
  <si>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</si>
  <si>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</si>
  <si>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</si>
  <si>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</si>
  <si>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</si>
  <si>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</si>
  <si>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</si>
  <si>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</si>
  <si>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</si>
  <si>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</si>
  <si>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</si>
  <si>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</si>
  <si>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</si>
  <si>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</si>
  <si>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</si>
  <si>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</si>
  <si>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</si>
  <si>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</si>
  <si>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</si>
  <si>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</si>
  <si>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</si>
  <si>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</si>
  <si>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</si>
  <si>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</si>
  <si>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</si>
  <si>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</si>
  <si>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</si>
  <si>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</si>
  <si>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</si>
  <si>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</si>
  <si>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</si>
  <si>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</si>
  <si>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</si>
  <si>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</si>
  <si>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</si>
  <si>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</si>
  <si>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</si>
  <si>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</si>
  <si>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</si>
  <si>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</si>
  <si>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</si>
  <si>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</si>
  <si>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</si>
  <si>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</si>
  <si>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</si>
  <si>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</si>
  <si>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</si>
  <si>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</si>
  <si>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</si>
  <si>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</si>
  <si>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</si>
  <si>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</si>
  <si>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</si>
  <si>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</si>
  <si>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</si>
  <si>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</si>
  <si>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</si>
  <si>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</si>
  <si>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</si>
  <si>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</si>
  <si>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</si>
  <si>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</si>
  <si>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</si>
  <si>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</si>
  <si>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</si>
  <si>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</si>
  <si>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</si>
  <si>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</si>
  <si>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</si>
  <si>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</si>
  <si>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</si>
  <si>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</si>
  <si>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</si>
  <si>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</si>
  <si>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</si>
  <si>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</si>
  <si>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</si>
  <si>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</si>
  <si>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</si>
  <si>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</si>
  <si>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</si>
  <si>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</si>
  <si>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</si>
  <si>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</si>
  <si>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</si>
  <si>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</si>
  <si>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</si>
  <si>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</si>
  <si>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</si>
  <si>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</si>
  <si>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</si>
  <si>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</si>
  <si>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</si>
  <si>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</si>
  <si>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</si>
  <si>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</si>
  <si>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</si>
  <si>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</si>
  <si>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</si>
  <si>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</si>
  <si>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</si>
  <si>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</si>
  <si>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</si>
  <si>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</si>
  <si>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</si>
  <si>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</si>
  <si>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</si>
  <si>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</si>
  <si>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</si>
  <si>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</si>
  <si>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</si>
  <si>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</si>
  <si>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</si>
  <si>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</si>
  <si>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</si>
  <si>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</si>
  <si>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</si>
  <si>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</si>
  <si>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</si>
  <si>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</si>
  <si>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</si>
  <si>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</si>
  <si>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</si>
  <si>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</si>
  <si>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</si>
  <si>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</si>
  <si>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</si>
  <si>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</si>
  <si>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</si>
  <si>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</si>
  <si>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</si>
  <si>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</si>
  <si>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</si>
  <si>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</si>
  <si>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</si>
  <si>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</si>
  <si>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</si>
  <si>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</si>
  <si>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</si>
  <si>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</si>
  <si>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</si>
  <si>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</si>
  <si>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</si>
  <si>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</si>
  <si>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</si>
  <si>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</si>
  <si>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</si>
  <si>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</si>
  <si>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</si>
  <si>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</si>
  <si>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</si>
  <si>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</si>
  <si>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</si>
  <si>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</si>
  <si>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</si>
  <si>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</si>
  <si>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</si>
  <si>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</si>
  <si>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</si>
  <si>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</si>
  <si>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</si>
  <si>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</si>
  <si>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</si>
  <si>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</si>
  <si>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</si>
  <si>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</si>
  <si>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</si>
  <si>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</si>
  <si>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</si>
  <si>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</si>
  <si>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</si>
  <si>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</si>
  <si>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</si>
  <si>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</si>
  <si>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</si>
  <si>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</si>
  <si>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</si>
  <si>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</si>
  <si>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</si>
  <si>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</si>
  <si>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</si>
  <si>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</si>
  <si>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</si>
  <si>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</si>
  <si>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</si>
  <si>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</si>
  <si>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</si>
  <si>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</si>
  <si>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</si>
  <si>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</si>
  <si>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</si>
  <si>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</si>
  <si>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</si>
  <si>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</si>
  <si>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</si>
  <si>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</si>
  <si>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</si>
  <si>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</si>
  <si>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</si>
  <si>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</si>
  <si>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</si>
  <si>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</si>
  <si>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</si>
  <si>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</si>
  <si>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</si>
  <si>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</si>
  <si>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</si>
  <si>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</si>
  <si>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</si>
  <si>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</si>
  <si>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</si>
  <si>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</si>
  <si>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</si>
  <si>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</si>
  <si>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</si>
  <si>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</si>
  <si>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</si>
  <si>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</si>
  <si>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</si>
  <si>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</si>
  <si>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</si>
  <si>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</si>
  <si>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</si>
  <si>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</si>
  <si>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</si>
  <si>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</si>
  <si>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</si>
  <si>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</si>
  <si>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</si>
  <si>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</si>
  <si>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</si>
  <si>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</si>
  <si>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</si>
  <si>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</si>
  <si>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</si>
  <si>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</si>
  <si>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</si>
  <si>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</si>
  <si>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</si>
  <si>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</si>
  <si>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</si>
  <si>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</si>
  <si>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</si>
  <si>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</si>
  <si>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</si>
  <si>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</si>
  <si>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</si>
  <si>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</si>
  <si>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</si>
  <si>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</si>
  <si>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</si>
  <si>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</si>
  <si>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</si>
  <si>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</si>
  <si>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</si>
  <si>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</si>
  <si>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</si>
  <si>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</si>
  <si>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</si>
  <si>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</si>
  <si>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</si>
  <si>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</si>
  <si>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</si>
  <si>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</si>
  <si>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</si>
  <si>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</si>
  <si>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</si>
  <si>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</si>
  <si>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</si>
  <si>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</si>
  <si>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</si>
  <si>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</si>
  <si>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</si>
  <si>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</si>
  <si>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</si>
  <si>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</si>
  <si>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</si>
  <si>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</si>
  <si>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</si>
  <si>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</si>
  <si>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</si>
  <si>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</si>
  <si>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</si>
  <si>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</si>
  <si>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</si>
  <si>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</si>
  <si>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</si>
  <si>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</si>
  <si>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</si>
  <si>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</si>
  <si>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</si>
  <si>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</si>
  <si>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</si>
  <si>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</si>
  <si>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</si>
  <si>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</si>
  <si>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</si>
  <si>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</si>
  <si>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</si>
  <si>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</si>
  <si>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</si>
  <si>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</si>
  <si>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</si>
  <si>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</si>
  <si>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</si>
  <si>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</si>
  <si>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</si>
  <si>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</si>
  <si>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</si>
  <si>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</si>
  <si>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</si>
  <si>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</si>
  <si>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</si>
  <si>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</si>
  <si>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</si>
  <si>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</si>
  <si>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</si>
  <si>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</si>
  <si>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</si>
  <si>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</si>
  <si>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</si>
  <si>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</si>
  <si>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</si>
  <si>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</si>
  <si>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</si>
  <si>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</si>
  <si>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</si>
  <si>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</si>
  <si>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</si>
  <si>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</si>
  <si>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</si>
  <si>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</si>
  <si>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</si>
  <si>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</si>
  <si>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</si>
  <si>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</si>
  <si>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</si>
  <si>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</si>
  <si>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</si>
  <si>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</si>
  <si>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</si>
  <si>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</si>
  <si>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</si>
  <si>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</si>
  <si>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</si>
  <si>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</si>
  <si>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</si>
  <si>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</si>
  <si>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</si>
  <si>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</si>
  <si>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</si>
  <si>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</si>
  <si>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</si>
  <si>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</si>
  <si>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</si>
  <si>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</si>
  <si>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</si>
  <si>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</si>
  <si>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</si>
  <si>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</si>
  <si>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</si>
  <si>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</si>
  <si>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</si>
  <si>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</si>
  <si>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</si>
  <si>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</si>
  <si>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</si>
  <si>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</si>
  <si>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</si>
  <si>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</si>
  <si>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</si>
  <si>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</si>
  <si>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</si>
  <si>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</si>
  <si>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</si>
  <si>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</si>
  <si>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</si>
  <si>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</si>
  <si>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</si>
  <si>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</si>
  <si>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</si>
  <si>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</si>
  <si>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</si>
  <si>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</si>
  <si>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</si>
  <si>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</si>
  <si>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</si>
  <si>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</si>
  <si>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</si>
  <si>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</si>
  <si>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</si>
  <si>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</si>
  <si>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</si>
  <si>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</si>
  <si>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</si>
  <si>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</si>
  <si>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</si>
  <si>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</si>
  <si>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</si>
  <si>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</si>
  <si>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</si>
  <si>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</si>
  <si>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</si>
  <si>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</si>
  <si>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</si>
  <si>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</si>
  <si>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</si>
  <si>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</si>
  <si>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</si>
  <si>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</si>
  <si>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</si>
  <si>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</si>
  <si>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</si>
  <si>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</si>
  <si>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</si>
  <si>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</si>
  <si>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</si>
  <si>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</si>
  <si>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</si>
  <si>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</si>
  <si>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</si>
  <si>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</si>
  <si>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</si>
  <si>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</si>
  <si>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</si>
  <si>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</si>
  <si>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</si>
  <si>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</si>
  <si>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</si>
  <si>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</si>
  <si>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</si>
  <si>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</si>
  <si>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</si>
  <si>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</si>
  <si>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</si>
  <si>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</si>
  <si>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</si>
  <si>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</si>
  <si>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</si>
  <si>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</si>
  <si>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</si>
  <si>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</si>
  <si>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</si>
  <si>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</si>
  <si>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</si>
  <si>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</si>
  <si>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</si>
  <si>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</si>
  <si>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</si>
  <si>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</si>
  <si>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</si>
  <si>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</si>
  <si>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</si>
  <si>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</si>
  <si>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</si>
  <si>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</si>
  <si>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</si>
  <si>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</si>
  <si>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</si>
  <si>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</si>
  <si>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</si>
  <si>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</si>
  <si>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</si>
  <si>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</si>
  <si>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</si>
  <si>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</si>
  <si>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</si>
  <si>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</si>
  <si>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</si>
  <si>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</si>
  <si>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</si>
  <si>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</si>
  <si>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</si>
  <si>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</si>
  <si>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</si>
  <si>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</si>
  <si>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</si>
  <si>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</si>
  <si>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</si>
  <si>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</si>
  <si>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</si>
  <si>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</si>
  <si>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</si>
  <si>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</si>
  <si>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</si>
  <si>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</si>
  <si>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</si>
  <si>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</si>
  <si>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</si>
  <si>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</si>
  <si>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</si>
  <si>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</si>
  <si>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</si>
  <si>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</si>
  <si>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</si>
  <si>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</si>
  <si>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</si>
  <si>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</si>
  <si>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</si>
  <si>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</si>
  <si>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</si>
  <si>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</si>
  <si>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</si>
  <si>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</si>
  <si>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</si>
  <si>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</si>
  <si>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</si>
  <si>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</si>
  <si>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</si>
  <si>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</si>
  <si>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</si>
  <si>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</si>
  <si>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</si>
  <si>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</si>
  <si>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</si>
  <si>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</si>
  <si>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</si>
  <si>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</si>
  <si>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</si>
  <si>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</si>
  <si>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</si>
  <si>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</si>
  <si>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</si>
  <si>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</si>
  <si>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</si>
  <si>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</si>
  <si>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</si>
  <si>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</si>
  <si>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</si>
  <si>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</si>
  <si>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</si>
  <si>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</si>
  <si>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</si>
  <si>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</si>
  <si>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</si>
  <si>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</si>
  <si>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</si>
  <si>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</si>
  <si>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</si>
  <si>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</si>
  <si>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</si>
  <si>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</si>
  <si>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</si>
  <si>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</si>
  <si>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</si>
  <si>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</si>
  <si>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</si>
  <si>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</si>
  <si>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</si>
  <si>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</si>
  <si>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</si>
  <si>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</si>
  <si>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</si>
  <si>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</si>
  <si>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</si>
  <si>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</si>
  <si>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</si>
  <si>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</si>
  <si>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</si>
  <si>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</si>
  <si>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</si>
  <si>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</si>
  <si>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</si>
  <si>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</si>
  <si>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</si>
  <si>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</si>
  <si>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</si>
  <si>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</si>
  <si>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</si>
  <si>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</si>
  <si>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</si>
  <si>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</si>
  <si>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</si>
  <si>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</si>
  <si>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</si>
  <si>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</si>
  <si>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</si>
  <si>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</si>
  <si>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</si>
  <si>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</si>
  <si>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</si>
  <si>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</si>
  <si>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</si>
  <si>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</si>
  <si>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</si>
  <si>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</si>
  <si>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</si>
  <si>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</si>
  <si>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</si>
  <si>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</si>
  <si>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</si>
  <si>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</si>
  <si>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</si>
  <si>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</si>
  <si>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</si>
  <si>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</si>
  <si>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</si>
  <si>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</si>
  <si>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</si>
  <si>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</si>
  <si>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</si>
  <si>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</si>
  <si>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</si>
  <si>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</si>
  <si>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</si>
  <si>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</si>
  <si>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</si>
  <si>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</si>
  <si>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</si>
  <si>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</si>
  <si>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</si>
  <si>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</si>
  <si>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</si>
  <si>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</si>
  <si>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</si>
  <si>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</si>
  <si>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</si>
  <si>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</si>
  <si>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</si>
  <si>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</si>
  <si>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</si>
  <si>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</si>
  <si>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</si>
  <si>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</si>
  <si>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</si>
  <si>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</si>
  <si>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</si>
  <si>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</si>
  <si>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</si>
  <si>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</si>
  <si>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</si>
  <si>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</si>
  <si>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</si>
  <si>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</si>
  <si>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</si>
  <si>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</si>
  <si>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</si>
  <si>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</si>
  <si>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</si>
  <si>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</si>
  <si>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</si>
  <si>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</si>
  <si>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</si>
  <si>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</si>
  <si>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</si>
  <si>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</si>
  <si>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</si>
  <si>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</si>
  <si>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</si>
  <si>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</si>
  <si>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</si>
  <si>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</si>
  <si>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</si>
  <si>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</si>
  <si>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</si>
  <si>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</si>
  <si>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</si>
  <si>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</si>
  <si>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</si>
  <si>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</si>
  <si>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</si>
  <si>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</si>
  <si>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</si>
  <si>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</si>
  <si>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</si>
  <si>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</si>
  <si>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</si>
  <si>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</si>
  <si>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</si>
  <si>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</si>
  <si>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</si>
  <si>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</si>
  <si>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</si>
  <si>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</si>
  <si>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</si>
  <si>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</si>
  <si>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</si>
  <si>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</si>
  <si>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</si>
  <si>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</si>
  <si>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</si>
  <si>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</si>
  <si>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</si>
  <si>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</si>
  <si>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</si>
  <si>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</si>
  <si>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</si>
  <si>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</si>
  <si>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</si>
  <si>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</si>
  <si>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</si>
  <si>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</si>
  <si>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</si>
  <si>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</si>
  <si>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</si>
  <si>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</si>
  <si>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</si>
  <si>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</si>
  <si>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</si>
  <si>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</si>
  <si>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</si>
  <si>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</si>
  <si>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</si>
  <si>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</si>
  <si>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</si>
  <si>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</si>
  <si>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</si>
  <si>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</si>
  <si>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</si>
  <si>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</si>
  <si>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</si>
  <si>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</si>
  <si>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</si>
  <si>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</si>
  <si>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</si>
  <si>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</si>
  <si>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</si>
  <si>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</si>
  <si>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</si>
  <si>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</si>
  <si>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</si>
  <si>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</si>
  <si>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</si>
  <si>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</si>
  <si>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</si>
  <si>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</si>
  <si>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</si>
  <si>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</si>
  <si>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</si>
  <si>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</si>
  <si>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</si>
  <si>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</si>
  <si>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</si>
  <si>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</si>
  <si>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</si>
  <si>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</si>
  <si>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</si>
  <si>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</si>
  <si>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</si>
  <si>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</si>
  <si>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</si>
  <si>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</si>
  <si>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</si>
  <si>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</si>
  <si>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</si>
  <si>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</si>
  <si>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</si>
  <si>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</si>
  <si>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</si>
  <si>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</si>
  <si>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</si>
  <si>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</si>
  <si>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</si>
  <si>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</si>
  <si>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</si>
  <si>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</si>
  <si>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</si>
  <si>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</si>
  <si>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</si>
  <si>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</si>
  <si>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</si>
  <si>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</si>
  <si>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</si>
  <si>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</si>
  <si>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</si>
  <si>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</si>
  <si>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</si>
  <si>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</si>
  <si>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</si>
  <si>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</si>
  <si>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</si>
  <si>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</si>
  <si>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</si>
  <si>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</si>
  <si>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</si>
  <si>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</si>
  <si>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</si>
  <si>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</si>
  <si>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</si>
  <si>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</si>
  <si>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</si>
  <si>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</si>
  <si>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</si>
  <si>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</si>
  <si>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</si>
  <si>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</si>
  <si>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</si>
  <si>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</si>
  <si>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</si>
  <si>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</si>
  <si>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</si>
  <si>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</si>
  <si>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</si>
  <si>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</si>
  <si>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</si>
  <si>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</si>
  <si>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</si>
  <si>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</si>
  <si>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</si>
  <si>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</si>
  <si>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</si>
  <si>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</si>
  <si>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</si>
  <si>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</si>
  <si>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</si>
  <si>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</si>
  <si>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</si>
  <si>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</si>
  <si>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</si>
  <si>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</si>
  <si>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</si>
  <si>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</si>
  <si>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</si>
  <si>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</si>
  <si>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</si>
  <si>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</si>
  <si>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</si>
  <si>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</si>
  <si>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</si>
  <si>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</si>
  <si>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</si>
  <si>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</si>
  <si>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</si>
  <si>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</si>
  <si>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</si>
  <si>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</si>
  <si>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</si>
  <si>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</si>
  <si>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</si>
  <si>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</si>
  <si>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</si>
  <si>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</si>
  <si>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</si>
  <si>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</si>
  <si>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</si>
  <si>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</si>
  <si>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</si>
  <si>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</si>
  <si>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</si>
  <si>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</si>
  <si>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</si>
  <si>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</si>
  <si>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</si>
  <si>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</si>
  <si>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</si>
  <si>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</si>
  <si>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</si>
  <si>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</si>
  <si>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</si>
  <si>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</si>
  <si>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</si>
  <si>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</si>
  <si>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</si>
  <si>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</si>
  <si>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</si>
  <si>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</si>
  <si>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</si>
  <si>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</si>
  <si>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</si>
  <si>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</si>
  <si>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</si>
  <si>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</si>
  <si>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</si>
  <si>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</si>
  <si>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</si>
  <si>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</si>
  <si>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</si>
  <si>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</si>
  <si>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</si>
  <si>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</si>
  <si>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</si>
  <si>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</si>
  <si>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</si>
  <si>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</si>
  <si>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</si>
  <si>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</si>
  <si>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</si>
  <si>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</si>
  <si>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</si>
  <si>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</si>
  <si>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</si>
  <si>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</si>
  <si>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</si>
  <si>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</si>
  <si>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</si>
  <si>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</si>
  <si>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</si>
  <si>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</si>
  <si>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</si>
  <si>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</si>
  <si>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</si>
  <si>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</si>
  <si>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</si>
  <si>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</si>
  <si>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</si>
  <si>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</si>
  <si>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</si>
  <si>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</si>
  <si>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</si>
  <si>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</si>
  <si>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</si>
  <si>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</si>
  <si>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</si>
  <si>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</si>
  <si>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</si>
  <si>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</si>
  <si>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</si>
  <si>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</si>
  <si>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</si>
  <si>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</si>
  <si>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</si>
  <si>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</si>
  <si>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</si>
  <si>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</si>
  <si>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</si>
  <si>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</si>
  <si>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</si>
  <si>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</si>
  <si>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</si>
  <si>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</si>
  <si>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</si>
  <si>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</si>
  <si>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</si>
  <si>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</si>
  <si>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</si>
  <si>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</si>
  <si>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</si>
  <si>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</si>
  <si>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</si>
  <si>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</si>
  <si>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</si>
  <si>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</si>
  <si>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</si>
  <si>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</si>
  <si>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</si>
  <si>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</si>
  <si>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</si>
  <si>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</si>
  <si>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</si>
  <si>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</si>
  <si>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</si>
  <si>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</si>
  <si>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</si>
  <si>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</si>
  <si>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</si>
  <si>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</si>
  <si>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</si>
  <si>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</si>
  <si>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</si>
  <si>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</si>
  <si>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</si>
  <si>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</si>
  <si>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</si>
  <si>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</si>
  <si>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</si>
  <si>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</si>
  <si>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</si>
  <si>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</si>
  <si>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</si>
  <si>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</si>
  <si>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</si>
  <si>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</si>
  <si>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</si>
  <si>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</si>
  <si>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</si>
  <si>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</si>
  <si>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</si>
  <si>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</si>
  <si>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</si>
  <si>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</si>
  <si>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</si>
  <si>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</si>
  <si>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</si>
  <si>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</si>
  <si>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</si>
  <si>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</si>
  <si>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</si>
  <si>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</si>
  <si>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</si>
  <si>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</si>
  <si>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</si>
  <si>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</si>
  <si>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</si>
  <si>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</si>
  <si>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</si>
  <si>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</si>
  <si>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</si>
  <si>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</si>
  <si>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</si>
  <si>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</si>
  <si>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</si>
  <si>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</si>
  <si>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</si>
  <si>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</si>
  <si>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</si>
  <si>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</si>
  <si>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</si>
  <si>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</si>
  <si>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</si>
  <si>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</si>
  <si>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</si>
  <si>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</si>
  <si>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</si>
  <si>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</si>
  <si>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</si>
  <si>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</si>
  <si>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</si>
  <si>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</si>
  <si>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</si>
  <si>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</si>
  <si>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</si>
  <si>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</si>
  <si>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</si>
  <si>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</si>
  <si>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</si>
  <si>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</si>
  <si>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</si>
  <si>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</si>
  <si>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</si>
  <si>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</si>
  <si>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</si>
  <si>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</si>
  <si>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</si>
  <si>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</si>
  <si>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</si>
  <si>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</si>
  <si>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</si>
  <si>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</si>
  <si>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</si>
  <si>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</si>
  <si>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</si>
  <si>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</si>
  <si>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</si>
  <si>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</si>
  <si>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</si>
  <si>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</si>
  <si>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</si>
  <si>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</si>
  <si>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</si>
  <si>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</si>
  <si>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</si>
  <si>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</si>
  <si>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</si>
  <si>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</si>
  <si>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</si>
  <si>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</si>
  <si>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</si>
  <si>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</si>
  <si>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</si>
  <si>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</si>
  <si>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</si>
  <si>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</si>
  <si>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</si>
  <si>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</si>
  <si>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</si>
  <si>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</si>
  <si>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</si>
  <si>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</si>
  <si>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</si>
  <si>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</si>
  <si>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</si>
  <si>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</si>
  <si>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</si>
  <si>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</si>
  <si>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</si>
  <si>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</si>
  <si>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</si>
  <si>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</si>
  <si>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</si>
  <si>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</si>
  <si>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</si>
  <si>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</si>
  <si>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</si>
  <si>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</si>
  <si>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</si>
  <si>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</si>
  <si>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</si>
  <si>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</si>
  <si>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</si>
  <si>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</si>
  <si>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</si>
  <si>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</si>
  <si>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</si>
  <si>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</si>
  <si>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</si>
  <si>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</si>
  <si>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</si>
  <si>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</si>
  <si>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</si>
  <si>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</si>
  <si>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</si>
  <si>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</si>
  <si>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</si>
  <si>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</si>
  <si>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</si>
  <si>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</si>
  <si>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</si>
  <si>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</si>
  <si>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</si>
  <si>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</si>
  <si>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</si>
  <si>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</si>
  <si>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</si>
  <si>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</si>
  <si>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</si>
  <si>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</si>
  <si>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</si>
  <si>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</si>
  <si>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</si>
  <si>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</si>
  <si>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</si>
  <si>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</si>
  <si>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</si>
  <si>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</si>
  <si>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</si>
  <si>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</si>
  <si>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</si>
  <si>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</si>
  <si>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</si>
  <si>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</si>
  <si>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</si>
  <si>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</si>
  <si>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</si>
  <si>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</si>
  <si>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</si>
  <si>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</si>
  <si>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</si>
  <si>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</si>
  <si>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</si>
  <si>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</si>
  <si>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</si>
  <si>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</si>
  <si>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</si>
  <si>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</si>
  <si>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</si>
  <si>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</si>
  <si>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</si>
  <si>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</si>
  <si>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</si>
  <si>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</si>
  <si>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</si>
  <si>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</si>
  <si>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</si>
  <si>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</si>
  <si>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</si>
  <si>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</si>
  <si>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</si>
  <si>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</si>
  <si>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</si>
  <si>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</si>
  <si>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</si>
  <si>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</si>
  <si>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</si>
  <si>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</si>
  <si>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</si>
  <si>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</si>
  <si>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</si>
  <si>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</si>
  <si>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</si>
  <si>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</si>
  <si>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</si>
  <si>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</si>
  <si>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</si>
  <si>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</si>
  <si>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</si>
  <si>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</si>
  <si>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</si>
  <si>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</si>
  <si>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</si>
  <si>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</si>
  <si>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</si>
  <si>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</si>
  <si>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</si>
  <si>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</si>
  <si>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</si>
  <si>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</si>
  <si>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</si>
  <si>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</si>
  <si>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</si>
  <si>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</si>
  <si>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</si>
  <si>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</si>
  <si>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</si>
  <si>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</si>
  <si>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</si>
  <si>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</si>
  <si>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</si>
  <si>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</si>
  <si>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</si>
  <si>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</si>
  <si>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</si>
  <si>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</si>
  <si>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</si>
  <si>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</si>
  <si>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</si>
  <si>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</si>
  <si>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</si>
  <si>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</si>
  <si>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</si>
  <si>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</si>
  <si>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</si>
  <si>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</si>
  <si>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</si>
  <si>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</si>
  <si>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</si>
  <si>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</si>
  <si>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</si>
  <si>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</si>
  <si>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</si>
  <si>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</si>
  <si>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</si>
  <si>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</si>
  <si>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</si>
  <si>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</si>
  <si>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</si>
  <si>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</si>
  <si>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</si>
  <si>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</si>
  <si>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</si>
  <si>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</si>
  <si>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</si>
  <si>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</si>
  <si>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</si>
  <si>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</si>
  <si>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</si>
  <si>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</si>
  <si>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</si>
  <si>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</si>
  <si>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</si>
  <si>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</si>
  <si>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</si>
  <si>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</si>
  <si>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</si>
  <si>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</si>
  <si>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</si>
  <si>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</si>
  <si>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</si>
  <si>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</si>
  <si>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</si>
  <si>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</si>
  <si>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</si>
  <si>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</si>
  <si>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</si>
  <si>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</si>
  <si>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</si>
  <si>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</si>
  <si>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</si>
  <si>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</si>
  <si>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</si>
  <si>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</si>
  <si>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</si>
  <si>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</si>
  <si>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</si>
  <si>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</si>
  <si>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</si>
  <si>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</si>
  <si>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</si>
  <si>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</si>
  <si>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</si>
  <si>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</si>
  <si>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</si>
  <si>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</si>
  <si>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</si>
  <si>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</si>
  <si>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</si>
  <si>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</si>
  <si>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</si>
  <si>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</si>
  <si>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</si>
  <si>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</si>
  <si>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</si>
  <si>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</si>
  <si>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</si>
  <si>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</si>
  <si>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</si>
  <si>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</si>
  <si>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</si>
  <si>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</si>
  <si>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</si>
  <si>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</si>
  <si>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</si>
  <si>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</si>
  <si>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</si>
  <si>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</si>
  <si>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</si>
  <si>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</si>
  <si>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</si>
  <si>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</si>
  <si>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</si>
  <si>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</si>
  <si>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</si>
  <si>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</si>
  <si>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</si>
  <si>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</si>
  <si>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</si>
  <si>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</si>
  <si>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</si>
  <si>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</si>
  <si>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</si>
  <si>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</si>
  <si>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</si>
  <si>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</si>
  <si>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</si>
  <si>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</si>
  <si>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</si>
  <si>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</si>
  <si>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</si>
  <si>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</si>
  <si>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</si>
  <si>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</si>
  <si>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</si>
  <si>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</si>
  <si>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</si>
  <si>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</si>
  <si>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</si>
  <si>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</si>
  <si>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</si>
  <si>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</si>
  <si>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</si>
  <si>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</si>
  <si>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</si>
  <si>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</si>
  <si>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</si>
  <si>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</si>
  <si>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</si>
  <si>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</si>
  <si>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</si>
  <si>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</si>
  <si>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</si>
  <si>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</si>
  <si>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</si>
  <si>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</si>
  <si>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</si>
  <si>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</si>
  <si>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</si>
  <si>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</si>
  <si>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</si>
  <si>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</si>
  <si>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</si>
  <si>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</si>
  <si>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</si>
  <si>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</si>
  <si>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</si>
  <si>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</si>
  <si>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</si>
  <si>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</si>
  <si>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</si>
  <si>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</si>
  <si>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</si>
  <si>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</si>
  <si>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</si>
  <si>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</si>
  <si>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</si>
  <si>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</si>
  <si>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</si>
  <si>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</si>
  <si>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</si>
  <si>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</si>
  <si>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</si>
  <si>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</si>
  <si>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</si>
  <si>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</si>
  <si>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</si>
  <si>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</si>
  <si>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</si>
  <si>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</si>
  <si>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</si>
  <si>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</si>
  <si>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</si>
  <si>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</si>
  <si>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</si>
  <si>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</si>
  <si>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</si>
  <si>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</si>
  <si>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</si>
  <si>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</si>
  <si>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</si>
  <si>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</si>
  <si>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</si>
  <si>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</si>
  <si>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</si>
  <si>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</si>
  <si>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</si>
  <si>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</si>
  <si>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</si>
  <si>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</si>
  <si>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</si>
  <si>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</si>
  <si>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</si>
  <si>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</si>
  <si>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</si>
  <si>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</si>
  <si>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</si>
  <si>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</si>
  <si>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</si>
  <si>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</si>
  <si>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</si>
  <si>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</si>
  <si>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</si>
  <si>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</si>
  <si>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</si>
  <si>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</si>
  <si>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</si>
  <si>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</si>
  <si>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</si>
  <si>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</si>
  <si>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</si>
  <si>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</si>
  <si>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</si>
  <si>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</si>
  <si>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</si>
  <si>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</si>
  <si>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</si>
  <si>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</si>
  <si>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</si>
  <si>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</si>
  <si>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</si>
  <si>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</si>
  <si>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</si>
  <si>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</si>
  <si>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</si>
  <si>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</si>
  <si>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</si>
  <si>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</si>
  <si>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</si>
  <si>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</si>
  <si>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</si>
  <si>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</si>
  <si>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</si>
  <si>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</si>
  <si>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</si>
  <si>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</si>
  <si>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</si>
  <si>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</si>
  <si>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</si>
  <si>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</si>
  <si>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</si>
  <si>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</si>
  <si>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</si>
  <si>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</si>
  <si>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</si>
  <si>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</si>
  <si>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</si>
  <si>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</si>
  <si>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</si>
  <si>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</si>
  <si>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</si>
  <si>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</si>
  <si>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</si>
  <si>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</si>
  <si>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</si>
  <si>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</si>
  <si>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</si>
  <si>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</si>
  <si>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</si>
  <si>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</si>
  <si>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</si>
  <si>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</si>
  <si>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</si>
  <si>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</si>
  <si>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</si>
  <si>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</si>
  <si>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</si>
  <si>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</si>
  <si>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</si>
  <si>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</si>
  <si>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</si>
  <si>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</si>
  <si>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</si>
  <si>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</si>
  <si>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</si>
  <si>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</si>
  <si>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</si>
  <si>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</si>
  <si>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</si>
  <si>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</si>
  <si>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</si>
  <si>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</si>
  <si>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</si>
  <si>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</si>
  <si>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</si>
  <si>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</si>
  <si>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</si>
  <si>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</si>
  <si>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</si>
  <si>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</si>
  <si>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</si>
  <si>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</si>
  <si>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</si>
  <si>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</si>
  <si>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</si>
  <si>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</si>
  <si>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</si>
  <si>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</si>
  <si>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</si>
  <si>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</si>
  <si>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</si>
  <si>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</si>
  <si>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</si>
  <si>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</si>
  <si>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</si>
  <si>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</si>
  <si>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</si>
  <si>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</si>
  <si>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</si>
  <si>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</si>
  <si>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</si>
  <si>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</si>
  <si>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</si>
  <si>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</si>
  <si>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</si>
  <si>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</si>
  <si>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</si>
  <si>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</si>
  <si>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</si>
  <si>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</si>
  <si>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</si>
  <si>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</si>
  <si>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</si>
  <si>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</si>
  <si>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</si>
  <si>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</si>
  <si>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</si>
  <si>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</si>
  <si>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</si>
  <si>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</si>
  <si>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</si>
  <si>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</si>
  <si>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</si>
  <si>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</si>
  <si>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</si>
  <si>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</si>
  <si>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</si>
  <si>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</si>
  <si>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</si>
  <si>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</si>
  <si>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</si>
  <si>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</si>
  <si>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</si>
  <si>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</si>
  <si>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</si>
  <si>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</si>
  <si>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</si>
  <si>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</si>
  <si>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</si>
  <si>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</si>
  <si>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</si>
  <si>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</si>
  <si>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</si>
  <si>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</si>
  <si>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</si>
  <si>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</si>
  <si>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</si>
  <si>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</si>
  <si>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</si>
  <si>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</si>
  <si>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</si>
  <si>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</si>
  <si>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</si>
  <si>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</si>
  <si>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</si>
  <si>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</si>
  <si>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</si>
  <si>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</si>
  <si>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</si>
  <si>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</si>
  <si>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</si>
  <si>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</si>
  <si>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</si>
  <si>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</si>
  <si>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</si>
  <si>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</si>
  <si>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</si>
  <si>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</si>
  <si>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</si>
  <si>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</si>
  <si>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</si>
  <si>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</si>
  <si>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</si>
  <si>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</si>
  <si>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</si>
  <si>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</si>
  <si>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</si>
  <si>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</si>
  <si>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</si>
  <si>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</si>
  <si>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</si>
  <si>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</si>
  <si>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</si>
  <si>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</si>
  <si>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</si>
  <si>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</si>
  <si>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</si>
  <si>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</si>
  <si>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</si>
  <si>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</si>
  <si>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</si>
  <si>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</si>
  <si>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</si>
  <si>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</si>
  <si>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</si>
  <si>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</si>
  <si>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</si>
  <si>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</si>
  <si>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</si>
  <si>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</si>
  <si>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</si>
  <si>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</si>
  <si>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</si>
  <si>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</si>
  <si>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</si>
  <si>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</si>
  <si>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</si>
  <si>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</si>
  <si>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</si>
  <si>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</si>
  <si>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</si>
  <si>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</si>
  <si>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</si>
  <si>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</si>
  <si>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</si>
  <si>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</si>
  <si>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</si>
  <si>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</si>
  <si>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</si>
  <si>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</si>
  <si>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</si>
  <si>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</si>
  <si>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</si>
  <si>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</si>
  <si>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</si>
  <si>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</si>
  <si>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</si>
  <si>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</si>
  <si>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</si>
  <si>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</si>
  <si>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</si>
  <si>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</si>
  <si>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</si>
  <si>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</si>
  <si>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</si>
  <si>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</si>
  <si>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</si>
  <si>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</si>
  <si>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</si>
  <si>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</si>
  <si>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</si>
  <si>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</si>
  <si>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</si>
  <si>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</si>
  <si>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</si>
  <si>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</si>
  <si>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</si>
  <si>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</si>
  <si>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</si>
  <si>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</si>
  <si>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</si>
  <si>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</si>
  <si>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</si>
  <si>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</si>
  <si>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</si>
  <si>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</si>
  <si>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</si>
  <si>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</si>
  <si>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</si>
  <si>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</si>
  <si>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</si>
  <si>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</si>
  <si>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</si>
  <si>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</si>
  <si>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</si>
  <si>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</si>
  <si>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</si>
  <si>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</si>
  <si>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</si>
  <si>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</si>
  <si>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</si>
  <si>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</si>
  <si>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</si>
  <si>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</si>
  <si>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</si>
  <si>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</si>
  <si>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</si>
  <si>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</si>
  <si>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</si>
  <si>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</si>
  <si>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</si>
  <si>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</si>
  <si>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</si>
  <si>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</si>
  <si>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</si>
  <si>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</si>
  <si>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</si>
  <si>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</si>
  <si>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</si>
  <si>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</si>
  <si>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</si>
  <si>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</si>
  <si>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</si>
  <si>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</si>
  <si>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</si>
  <si>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</si>
  <si>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</si>
  <si>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</si>
  <si>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</si>
  <si>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</si>
  <si>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</si>
  <si>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</si>
  <si>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</si>
  <si>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</si>
  <si>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</si>
  <si>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</si>
  <si>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</si>
  <si>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</si>
  <si>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</si>
  <si>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</si>
  <si>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</si>
  <si>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</si>
  <si>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</si>
  <si>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</si>
  <si>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</si>
  <si>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</si>
  <si>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</si>
  <si>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</si>
  <si>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</si>
  <si>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</si>
  <si>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</si>
  <si>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</si>
  <si>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</si>
  <si>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</si>
  <si>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</si>
  <si>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</si>
  <si>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</si>
  <si>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</si>
  <si>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</si>
  <si>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</si>
  <si>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</si>
  <si>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</si>
  <si>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</si>
  <si>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</si>
  <si>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</si>
  <si>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</si>
  <si>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</si>
  <si>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</si>
  <si>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</si>
  <si>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</si>
  <si>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</si>
  <si>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</si>
  <si>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</si>
  <si>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</si>
  <si>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</si>
  <si>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</si>
  <si>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</si>
  <si>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</si>
  <si>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</si>
  <si>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</si>
  <si>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</si>
  <si>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</si>
  <si>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</si>
  <si>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</si>
  <si>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</si>
  <si>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</si>
  <si>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</si>
  <si>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</si>
  <si>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</si>
  <si>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</si>
  <si>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</si>
  <si>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</si>
  <si>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</si>
  <si>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</si>
  <si>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</si>
  <si>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</si>
  <si>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</si>
  <si>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</si>
  <si>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</si>
  <si>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</si>
  <si>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</si>
  <si>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</si>
  <si>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</si>
  <si>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</si>
  <si>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</si>
  <si>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</si>
  <si>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</si>
  <si>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</si>
  <si>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</si>
  <si>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</si>
  <si>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</si>
  <si>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</si>
  <si>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</si>
  <si>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</si>
  <si>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</si>
  <si>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</si>
  <si>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</si>
  <si>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</si>
  <si>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</si>
  <si>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</si>
  <si>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</si>
  <si>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</si>
  <si>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</si>
  <si>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</si>
  <si>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</si>
  <si>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</si>
  <si>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</si>
  <si>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</si>
  <si>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</si>
  <si>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</si>
  <si>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</si>
  <si>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</si>
  <si>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</si>
  <si>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</si>
  <si>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</si>
  <si>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</si>
  <si>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</si>
  <si>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</si>
  <si>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</si>
  <si>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</si>
  <si>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</si>
  <si>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</si>
  <si>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</si>
  <si>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</si>
  <si>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</si>
  <si>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</si>
  <si>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</si>
  <si>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</si>
  <si>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</si>
  <si>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</si>
  <si>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</si>
  <si>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</si>
  <si>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</si>
  <si>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</si>
  <si>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</si>
  <si>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</si>
  <si>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</si>
  <si>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</si>
  <si>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</si>
  <si>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</si>
  <si>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</si>
  <si>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</si>
  <si>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</si>
  <si>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</si>
  <si>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</si>
  <si>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</si>
  <si>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</si>
  <si>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</si>
  <si>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</si>
  <si>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</si>
  <si>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</si>
  <si>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</si>
  <si>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</si>
  <si>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</si>
  <si>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</si>
  <si>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</si>
  <si>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</si>
  <si>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</si>
  <si>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</si>
  <si>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</si>
  <si>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</si>
  <si>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</si>
  <si>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</si>
  <si>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</si>
  <si>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</si>
  <si>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</si>
  <si>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</si>
  <si>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</si>
  <si>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</si>
  <si>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</si>
  <si>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</si>
  <si>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</si>
  <si>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</si>
  <si>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</si>
  <si>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</si>
  <si>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</si>
  <si>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</si>
  <si>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</si>
  <si>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</si>
  <si>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</si>
  <si>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</si>
  <si>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</si>
  <si>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</si>
  <si>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</si>
  <si>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</si>
  <si>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</si>
  <si>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</si>
  <si>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</si>
  <si>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</si>
  <si>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</si>
  <si>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</si>
  <si>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</si>
  <si>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</si>
  <si>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</si>
  <si>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</si>
  <si>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</si>
  <si>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</si>
  <si>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</si>
  <si>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</si>
  <si>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</si>
  <si>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</si>
  <si>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</si>
  <si>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</si>
  <si>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</si>
  <si>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</si>
  <si>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</si>
  <si>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</si>
  <si>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</si>
  <si>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</si>
  <si>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</si>
  <si>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</si>
  <si>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</si>
  <si>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</si>
  <si>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</si>
  <si>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</si>
  <si>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</si>
  <si>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</si>
  <si>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</si>
  <si>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</si>
  <si>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</si>
  <si>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</si>
  <si>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</si>
  <si>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</si>
  <si>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</si>
  <si>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</si>
  <si>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</si>
  <si>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</si>
  <si>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</si>
  <si>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</si>
  <si>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</si>
  <si>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</si>
  <si>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</si>
  <si>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</si>
  <si>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</si>
  <si>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</si>
  <si>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</si>
  <si>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</si>
  <si>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</si>
  <si>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</si>
  <si>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</si>
  <si>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</si>
  <si>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</si>
  <si>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</si>
  <si>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</si>
  <si>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</si>
  <si>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</si>
  <si>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</si>
  <si>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</si>
  <si>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</si>
  <si>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</si>
  <si>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</si>
  <si>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</si>
  <si>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</si>
  <si>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</si>
  <si>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</si>
  <si>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</si>
  <si>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</si>
  <si>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</si>
  <si>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</si>
  <si>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</si>
  <si>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</si>
  <si>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</si>
  <si>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</si>
  <si>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</si>
  <si>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</si>
  <si>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</si>
  <si>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</si>
  <si>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</si>
  <si>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</si>
  <si>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</si>
  <si>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</si>
  <si>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</si>
  <si>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</si>
  <si>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</si>
  <si>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</si>
  <si>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</si>
  <si>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</si>
  <si>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</si>
  <si>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</si>
  <si>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</si>
  <si>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</si>
  <si>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</si>
  <si>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</si>
  <si>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</si>
  <si>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</si>
  <si>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</si>
  <si>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</si>
  <si>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</si>
  <si>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</si>
  <si>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</si>
  <si>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</si>
  <si>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</si>
  <si>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</si>
  <si>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</si>
  <si>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</si>
  <si>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</si>
  <si>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</si>
  <si>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</si>
  <si>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</si>
  <si>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</si>
  <si>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</si>
  <si>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</si>
  <si>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</si>
  <si>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</si>
  <si>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</si>
  <si>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</si>
  <si>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</si>
  <si>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</si>
  <si>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</si>
  <si>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</si>
  <si>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</si>
  <si>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</si>
  <si>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</si>
  <si>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</si>
  <si>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</si>
  <si>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</si>
  <si>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</si>
  <si>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</si>
  <si>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</si>
  <si>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</si>
  <si>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</si>
  <si>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</si>
  <si>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</si>
  <si>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</si>
  <si>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</si>
  <si>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</si>
  <si>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</si>
  <si>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</si>
  <si>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</si>
  <si>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</si>
  <si>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</si>
  <si>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</si>
  <si>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</si>
  <si>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</si>
  <si>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</si>
  <si>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</si>
  <si>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</si>
  <si>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</si>
  <si>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</si>
  <si>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</si>
  <si>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</si>
  <si>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</si>
  <si>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</si>
  <si>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</si>
  <si>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</si>
  <si>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</si>
  <si>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</si>
  <si>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</si>
  <si>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</si>
  <si>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</si>
  <si>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</si>
  <si>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</si>
  <si>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</si>
  <si>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</si>
  <si>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</si>
  <si>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</si>
  <si>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</si>
  <si>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</si>
  <si>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</si>
  <si>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</si>
  <si>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</si>
  <si>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</si>
  <si>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</si>
  <si>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</si>
  <si>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</si>
  <si>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</si>
  <si>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</si>
  <si>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</si>
  <si>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</si>
  <si>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</si>
  <si>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</si>
  <si>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</si>
  <si>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</si>
  <si>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</si>
  <si>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</si>
  <si>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</si>
  <si>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</si>
  <si>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</si>
  <si>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</si>
  <si>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</si>
  <si>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</si>
  <si>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</si>
  <si>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</si>
  <si>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</si>
  <si>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</si>
  <si>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</si>
  <si>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</si>
  <si>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</si>
  <si>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</si>
  <si>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</si>
  <si>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</si>
  <si>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</si>
  <si>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</si>
  <si>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</si>
  <si>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</si>
  <si>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</si>
  <si>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</si>
  <si>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</si>
  <si>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</si>
  <si>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</si>
  <si>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</si>
  <si>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</si>
  <si>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</si>
  <si>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</si>
  <si>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</si>
  <si>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</si>
  <si>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</si>
  <si>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</si>
  <si>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</si>
  <si>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</si>
  <si>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</si>
  <si>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</si>
  <si>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</si>
  <si>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</si>
  <si>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</si>
  <si>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</si>
  <si>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</si>
  <si>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</si>
  <si>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</si>
  <si>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</si>
  <si>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</si>
  <si>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</si>
  <si>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</si>
  <si>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</si>
  <si>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</si>
  <si>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</si>
  <si>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</si>
  <si>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</si>
  <si>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</si>
  <si>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</si>
  <si>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</si>
  <si>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</si>
  <si>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</si>
  <si>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</si>
  <si>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</si>
  <si>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</si>
  <si>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</si>
  <si>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</si>
  <si>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</si>
  <si>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</si>
  <si>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</si>
  <si>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</si>
  <si>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</si>
  <si>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</si>
  <si>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</si>
  <si>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</si>
  <si>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</si>
  <si>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</si>
  <si>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</si>
  <si>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</si>
  <si>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</si>
  <si>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</si>
  <si>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</si>
  <si>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</si>
  <si>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</si>
  <si>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</si>
  <si>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</si>
  <si>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</si>
  <si>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</si>
  <si>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</si>
  <si>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</si>
  <si>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</si>
  <si>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</si>
  <si>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</si>
  <si>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</si>
  <si>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</si>
  <si>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</si>
  <si>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</si>
  <si>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</si>
  <si>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</si>
  <si>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</si>
  <si>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</si>
  <si>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</si>
  <si>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</si>
  <si>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</si>
  <si>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</si>
  <si>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</si>
  <si>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</si>
  <si>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</si>
  <si>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</si>
  <si>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</si>
  <si>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</si>
  <si>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</si>
  <si>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</si>
  <si>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</si>
  <si>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</si>
  <si>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</si>
  <si>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</si>
  <si>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</si>
  <si>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</si>
  <si>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</si>
  <si>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</si>
  <si>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</si>
  <si>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</si>
  <si>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</si>
  <si>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</si>
  <si>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</si>
  <si>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</si>
  <si>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</si>
  <si>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</si>
  <si>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</si>
  <si>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</si>
  <si>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</si>
  <si>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</si>
  <si>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</si>
  <si>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</si>
  <si>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</si>
  <si>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</si>
  <si>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</si>
  <si>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</si>
  <si>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</si>
  <si>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</si>
  <si>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</si>
  <si>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</si>
  <si>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</si>
  <si>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</si>
  <si>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</si>
  <si>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</si>
  <si>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</si>
  <si>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</si>
  <si>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</si>
  <si>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</si>
  <si>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</si>
  <si>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</si>
  <si>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</si>
  <si>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</si>
  <si>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</si>
  <si>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</si>
  <si>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</si>
  <si>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</si>
  <si>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</si>
  <si>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</si>
  <si>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</si>
  <si>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</si>
  <si>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</si>
  <si>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</si>
  <si>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</si>
  <si>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</si>
  <si>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</si>
  <si>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</si>
  <si>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</si>
  <si>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</si>
  <si>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</si>
  <si>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</si>
  <si>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</si>
  <si>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</si>
  <si>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</si>
  <si>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</si>
  <si>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</si>
  <si>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</si>
  <si>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</si>
  <si>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</si>
  <si>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</si>
  <si>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</si>
  <si>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</si>
  <si>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</si>
  <si>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</si>
  <si>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</si>
  <si>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</si>
  <si>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</si>
  <si>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</si>
  <si>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</si>
  <si>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</si>
  <si>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</si>
  <si>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</si>
  <si>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</si>
  <si>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</si>
  <si>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</si>
  <si>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</si>
  <si>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</si>
  <si>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</si>
  <si>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</si>
  <si>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</si>
  <si>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</si>
  <si>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</si>
  <si>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</si>
  <si>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</si>
  <si>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</si>
  <si>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</si>
  <si>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</si>
  <si>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</si>
  <si>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</si>
  <si>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</si>
  <si>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</si>
  <si>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</si>
  <si>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</si>
  <si>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</si>
  <si>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</si>
  <si>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</si>
  <si>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</si>
  <si>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</si>
  <si>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</si>
  <si>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</si>
  <si>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</si>
  <si>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</si>
  <si>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</si>
  <si>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</si>
  <si>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</si>
  <si>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</si>
  <si>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</si>
  <si>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</si>
  <si>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</si>
  <si>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</si>
  <si>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</si>
  <si>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</si>
  <si>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</si>
  <si>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</si>
  <si>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</si>
  <si>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</si>
  <si>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</si>
  <si>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</si>
  <si>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</si>
  <si>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</si>
  <si>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</si>
  <si>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</si>
  <si>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</si>
  <si>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</si>
  <si>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</si>
  <si>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</si>
  <si>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</si>
  <si>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</si>
  <si>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</si>
  <si>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</si>
  <si>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</si>
  <si>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</si>
  <si>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</si>
  <si>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</si>
  <si>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</si>
  <si>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</si>
  <si>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</si>
  <si>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</si>
  <si>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</si>
  <si>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</si>
  <si>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</si>
  <si>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</si>
  <si>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</si>
  <si>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</si>
  <si>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</si>
  <si>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</si>
  <si>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</si>
  <si>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</si>
  <si>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</si>
  <si>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</si>
  <si>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</si>
  <si>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</si>
  <si>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</si>
  <si>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</si>
  <si>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</si>
  <si>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</si>
  <si>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</si>
  <si>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</si>
  <si>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</si>
  <si>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</si>
  <si>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</si>
  <si>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</si>
  <si>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</si>
  <si>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</si>
  <si>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</si>
  <si>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</si>
  <si>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</si>
  <si>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</si>
  <si>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</si>
  <si>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</si>
  <si>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</si>
  <si>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</si>
  <si>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</si>
  <si>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</si>
  <si>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</si>
  <si>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</si>
  <si>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</si>
  <si>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</si>
  <si>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</si>
  <si>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</si>
  <si>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</si>
  <si>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</si>
  <si>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</si>
  <si>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</si>
  <si>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</si>
  <si>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</si>
  <si>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</si>
  <si>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</si>
  <si>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</si>
  <si>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</si>
  <si>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</si>
  <si>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</si>
  <si>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</si>
  <si>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</si>
  <si>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</si>
  <si>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</si>
  <si>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</si>
  <si>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</si>
  <si>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</si>
  <si>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</si>
  <si>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</si>
  <si>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</si>
  <si>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</si>
  <si>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</si>
  <si>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</si>
  <si>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</si>
  <si>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</si>
  <si>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</si>
  <si>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</si>
  <si>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</si>
  <si>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</si>
  <si>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</si>
  <si>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</si>
  <si>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</si>
  <si>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</si>
  <si>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</si>
  <si>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</si>
  <si>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</si>
  <si>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</si>
  <si>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</si>
  <si>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</si>
  <si>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</si>
  <si>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</si>
  <si>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</si>
  <si>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</si>
  <si>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</si>
  <si>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</si>
  <si>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</si>
  <si>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</si>
  <si>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</si>
  <si>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</si>
  <si>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</si>
  <si>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</si>
  <si>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</si>
  <si>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</si>
  <si>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</si>
  <si>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</si>
  <si>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</si>
  <si>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</si>
  <si>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</si>
  <si>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</si>
  <si>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</si>
  <si>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</si>
  <si>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</si>
  <si>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</si>
  <si>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</si>
  <si>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</si>
  <si>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</si>
  <si>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</si>
  <si>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</si>
  <si>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</si>
  <si>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</si>
  <si>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</si>
  <si>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</si>
  <si>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</si>
  <si>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</si>
  <si>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</si>
  <si>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</si>
  <si>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</si>
  <si>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</si>
  <si>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</si>
  <si>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</si>
  <si>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</si>
  <si>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</si>
  <si>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</si>
  <si>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</si>
  <si>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</si>
  <si>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</si>
  <si>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</si>
  <si>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</si>
  <si>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</si>
  <si>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</si>
  <si>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</si>
  <si>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</si>
  <si>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</si>
  <si>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</si>
  <si>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</si>
  <si>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</si>
  <si>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</si>
  <si>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</si>
  <si>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</si>
  <si>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</si>
  <si>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</si>
  <si>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</si>
  <si>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</si>
  <si>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</si>
  <si>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</si>
  <si>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</si>
  <si>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</si>
  <si>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</si>
  <si>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</si>
  <si>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</si>
  <si>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</si>
  <si>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</si>
  <si>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</si>
  <si>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</si>
  <si>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</si>
  <si>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</si>
  <si>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</si>
  <si>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</si>
  <si>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</si>
  <si>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</si>
  <si>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</si>
  <si>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</si>
  <si>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</si>
  <si>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</si>
  <si>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</si>
  <si>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</si>
  <si>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</si>
  <si>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</si>
  <si>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</si>
  <si>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</si>
  <si>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</si>
  <si>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</si>
  <si>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</si>
  <si>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</si>
  <si>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</si>
  <si>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</si>
  <si>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</si>
  <si>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</si>
  <si>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</si>
  <si>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</si>
  <si>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</si>
  <si>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</si>
  <si>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</si>
  <si>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</si>
  <si>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</si>
  <si>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</si>
  <si>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</si>
  <si>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</si>
  <si>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</si>
  <si>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</si>
  <si>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</si>
  <si>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</si>
  <si>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</si>
  <si>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</si>
  <si>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</si>
  <si>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</si>
  <si>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</si>
  <si>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</si>
  <si>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</si>
  <si>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</si>
  <si>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</si>
  <si>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</si>
  <si>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</si>
  <si>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</si>
  <si>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</si>
  <si>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</si>
  <si>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</si>
  <si>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</si>
  <si>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</si>
  <si>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</si>
  <si>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</si>
  <si>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</si>
  <si>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</si>
  <si>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</si>
  <si>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</si>
  <si>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</si>
  <si>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</si>
  <si>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</si>
  <si>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</si>
  <si>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</si>
  <si>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</si>
  <si>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</si>
  <si>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</si>
  <si>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</si>
  <si>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</si>
  <si>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</si>
  <si>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</si>
  <si>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</si>
  <si>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</si>
  <si>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</si>
  <si>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</si>
  <si>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</si>
  <si>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</si>
  <si>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</si>
  <si>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</si>
  <si>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</si>
  <si>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</si>
  <si>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</si>
  <si>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</si>
  <si>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</si>
  <si>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</si>
  <si>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</si>
  <si>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</si>
  <si>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</si>
  <si>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</si>
  <si>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</si>
  <si>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</si>
  <si>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</si>
  <si>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</si>
  <si>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</si>
  <si>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</si>
  <si>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</si>
  <si>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</si>
  <si>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</si>
  <si>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</si>
  <si>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</si>
  <si>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</si>
  <si>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</si>
  <si>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</si>
  <si>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</si>
  <si>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</si>
  <si>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</si>
  <si>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</si>
  <si>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</si>
  <si>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</si>
  <si>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</si>
  <si>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</si>
  <si>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</si>
  <si>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</si>
  <si>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</si>
  <si>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</si>
  <si>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</si>
  <si>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</si>
  <si>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</si>
  <si>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</si>
  <si>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</si>
  <si>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</si>
  <si>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</si>
  <si>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</si>
  <si>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</si>
  <si>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</si>
  <si>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</si>
  <si>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</si>
  <si>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</si>
  <si>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</si>
  <si>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</si>
  <si>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</si>
  <si>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</si>
  <si>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</si>
  <si>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</si>
  <si>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</si>
  <si>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</si>
  <si>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</si>
  <si>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</si>
  <si>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</si>
  <si>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</si>
  <si>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</si>
  <si>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</si>
  <si>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</si>
  <si>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</si>
  <si>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</si>
  <si>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</si>
  <si>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</si>
  <si>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</si>
  <si>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</si>
  <si>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</si>
  <si>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</si>
  <si>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</si>
  <si>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</si>
  <si>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</si>
  <si>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</si>
  <si>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</si>
  <si>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</si>
  <si>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</si>
  <si>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</si>
  <si>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</si>
  <si>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</si>
  <si>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</si>
  <si>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</si>
  <si>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</si>
  <si>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</si>
  <si>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</si>
  <si>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</si>
  <si>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</si>
  <si>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</si>
  <si>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</si>
  <si>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</si>
  <si>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</si>
  <si>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</si>
  <si>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</si>
  <si>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</si>
  <si>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</si>
  <si>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</si>
  <si>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</si>
  <si>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</si>
  <si>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</si>
  <si>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</si>
  <si>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</si>
  <si>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</si>
  <si>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</si>
  <si>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</si>
  <si>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</si>
  <si>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</si>
  <si>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</si>
  <si>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</si>
  <si>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</si>
  <si>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</si>
  <si>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</si>
  <si>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</si>
  <si>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</si>
  <si>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</si>
  <si>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</si>
  <si>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</si>
  <si>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</si>
  <si>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</si>
  <si>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</si>
  <si>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</si>
  <si>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</si>
  <si>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</si>
  <si>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</si>
  <si>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</si>
  <si>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</si>
  <si>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</si>
  <si>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</si>
  <si>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</si>
  <si>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</si>
  <si>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</si>
  <si>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</si>
  <si>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</si>
  <si>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</si>
  <si>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</si>
  <si>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</si>
  <si>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</si>
  <si>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</si>
  <si>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</si>
  <si>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</si>
  <si>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</si>
  <si>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</si>
  <si>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</si>
  <si>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</si>
  <si>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</si>
  <si>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</si>
  <si>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</si>
  <si>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</si>
  <si>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</si>
  <si>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</si>
  <si>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</si>
  <si>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</si>
  <si>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</si>
  <si>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</si>
  <si>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</si>
  <si>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</si>
  <si>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</si>
  <si>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</si>
  <si>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</si>
  <si>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</si>
  <si>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</si>
  <si>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</si>
  <si>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</si>
  <si>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</si>
  <si>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</si>
  <si>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</si>
  <si>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</si>
  <si>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</si>
  <si>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</si>
  <si>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</si>
  <si>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</si>
  <si>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</si>
  <si>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</si>
  <si>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</si>
  <si>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</si>
  <si>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</si>
  <si>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</si>
  <si>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</si>
  <si>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</si>
  <si>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</si>
  <si>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</si>
  <si>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</si>
  <si>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</si>
  <si>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</si>
  <si>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</si>
  <si>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</si>
  <si>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</si>
  <si>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</si>
  <si>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</si>
  <si>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</si>
  <si>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</si>
  <si>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</si>
  <si>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</si>
  <si>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</si>
  <si>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</si>
  <si>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</si>
  <si>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</si>
  <si>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</si>
  <si>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</si>
  <si>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</si>
  <si>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</si>
  <si>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</si>
  <si>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</si>
  <si>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</si>
  <si>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</si>
  <si>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</si>
  <si>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</si>
  <si>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</si>
  <si>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</si>
  <si>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</si>
  <si>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</si>
  <si>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</si>
  <si>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</si>
  <si>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</si>
  <si>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</si>
  <si>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</si>
  <si>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</si>
  <si>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</si>
  <si>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</si>
  <si>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</si>
  <si>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</si>
  <si>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</si>
  <si>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</si>
  <si>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</si>
  <si>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</si>
  <si>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</si>
  <si>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</si>
  <si>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</si>
  <si>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</si>
  <si>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</si>
  <si>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</si>
  <si>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</si>
  <si>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</si>
  <si>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</si>
  <si>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</si>
  <si>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</si>
  <si>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</si>
  <si>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</si>
  <si>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</si>
  <si>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</si>
  <si>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</si>
  <si>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</si>
  <si>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</si>
  <si>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</si>
  <si>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</si>
  <si>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</si>
  <si>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</si>
  <si>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</si>
  <si>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</si>
  <si>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</si>
  <si>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</si>
  <si>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</si>
  <si>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</si>
  <si>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</si>
  <si>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</si>
  <si>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</si>
  <si>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</si>
  <si>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</si>
  <si>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</si>
  <si>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</si>
  <si>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</si>
  <si>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</si>
  <si>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</si>
  <si>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</si>
  <si>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</si>
  <si>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</si>
  <si>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</si>
  <si>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</si>
  <si>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</si>
  <si>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</si>
  <si>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</si>
  <si>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</si>
  <si>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</si>
  <si>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</si>
  <si>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</si>
  <si>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</si>
  <si>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</si>
  <si>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</si>
  <si>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</si>
  <si>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</si>
  <si>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</si>
  <si>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</si>
  <si>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</si>
  <si>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</si>
  <si>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</si>
  <si>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</si>
  <si>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</si>
  <si>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</si>
  <si>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</si>
  <si>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</si>
  <si>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</si>
  <si>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</si>
  <si>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</si>
  <si>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</si>
  <si>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</si>
  <si>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</si>
  <si>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</si>
  <si>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</si>
  <si>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</si>
  <si>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</si>
  <si>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</si>
  <si>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</si>
  <si>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</si>
  <si>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</si>
  <si>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</si>
  <si>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</si>
  <si>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</si>
  <si>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</si>
  <si>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</si>
  <si>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</si>
  <si>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</si>
  <si>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</si>
  <si>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</si>
  <si>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</si>
  <si>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</si>
  <si>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</si>
  <si>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</si>
  <si>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</si>
  <si>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</si>
  <si>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</si>
  <si>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</si>
  <si>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</si>
  <si>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</si>
  <si>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</si>
  <si>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</si>
  <si>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</si>
  <si>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</si>
  <si>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</si>
  <si>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</si>
  <si>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</si>
  <si>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</si>
  <si>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</si>
  <si>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</si>
  <si>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</si>
  <si>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</si>
  <si>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</si>
  <si>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</si>
  <si>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</si>
  <si>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</si>
  <si>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</si>
  <si>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</si>
  <si>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</si>
  <si>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</si>
  <si>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</si>
  <si>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</si>
  <si>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</si>
  <si>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</si>
  <si>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</si>
  <si>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</si>
  <si>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</si>
  <si>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</si>
  <si>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</si>
  <si>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</si>
  <si>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</si>
  <si>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</si>
  <si>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</si>
  <si>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</si>
  <si>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</si>
  <si>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</si>
  <si>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</si>
  <si>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</si>
  <si>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</si>
  <si>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</si>
  <si>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</si>
  <si>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</si>
  <si>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</si>
  <si>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</si>
  <si>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</si>
  <si>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</si>
  <si>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</si>
  <si>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</si>
  <si>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</si>
  <si>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</si>
  <si>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</si>
  <si>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</si>
  <si>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</si>
  <si>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</si>
  <si>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</si>
  <si>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</si>
  <si>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</si>
  <si>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</si>
  <si>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</si>
  <si>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</si>
  <si>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</si>
  <si>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</si>
  <si>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</si>
  <si>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</si>
  <si>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</si>
  <si>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</si>
  <si>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</si>
  <si>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</si>
  <si>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</si>
  <si>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</si>
  <si>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</si>
  <si>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</si>
  <si>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</si>
  <si>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</si>
  <si>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</si>
  <si>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</si>
  <si>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</si>
  <si>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</si>
  <si>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</si>
  <si>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</si>
  <si>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</si>
  <si>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</si>
  <si>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</si>
  <si>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</si>
  <si>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</si>
  <si>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</si>
  <si>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</si>
  <si>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</si>
  <si>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</si>
  <si>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</si>
  <si>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</si>
  <si>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</si>
  <si>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</si>
  <si>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</si>
  <si>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</si>
  <si>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</si>
  <si>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</si>
  <si>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</si>
  <si>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</si>
  <si>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</si>
  <si>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</si>
  <si>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</si>
  <si>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</si>
  <si>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</si>
  <si>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</si>
  <si>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</si>
  <si>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</si>
  <si>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</si>
  <si>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</si>
  <si>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</si>
  <si>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</si>
  <si>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</si>
  <si>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</si>
  <si>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</si>
  <si>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</si>
  <si>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</si>
  <si>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</si>
  <si>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</si>
  <si>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</si>
  <si>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</si>
  <si>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</si>
  <si>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</si>
  <si>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</si>
  <si>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</si>
  <si>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</si>
  <si>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</si>
  <si>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</si>
  <si>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</si>
  <si>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</si>
  <si>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</si>
  <si>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</si>
  <si>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</si>
  <si>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</si>
  <si>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</si>
  <si>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</si>
  <si>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</si>
  <si>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</si>
  <si>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</si>
  <si>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</si>
  <si>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</si>
  <si>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</si>
  <si>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</si>
  <si>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</si>
  <si>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</si>
  <si>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</si>
  <si>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</si>
  <si>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</si>
  <si>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</si>
  <si>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</si>
  <si>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</si>
  <si>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</si>
  <si>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</si>
  <si>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</si>
  <si>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</si>
  <si>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</si>
  <si>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</si>
  <si>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</si>
  <si>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</si>
  <si>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</si>
  <si>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</si>
  <si>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</si>
  <si>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</si>
  <si>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</si>
  <si>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</si>
  <si>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</si>
  <si>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</si>
  <si>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</si>
  <si>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</si>
  <si>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</si>
  <si>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</si>
  <si>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</si>
  <si>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</si>
  <si>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</si>
  <si>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</si>
  <si>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</si>
  <si>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</si>
  <si>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</si>
  <si>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</si>
  <si>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</si>
  <si>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</si>
  <si>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</si>
  <si>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</si>
  <si>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</si>
  <si>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</si>
  <si>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</si>
  <si>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</si>
  <si>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</si>
  <si>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</si>
  <si>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</si>
  <si>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</si>
  <si>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</si>
  <si>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</si>
  <si>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</si>
  <si>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</si>
  <si>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</si>
  <si>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</si>
  <si>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</si>
  <si>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</si>
  <si>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</si>
  <si>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</si>
  <si>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</si>
  <si>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</si>
  <si>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</si>
  <si>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</si>
  <si>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</si>
  <si>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</si>
  <si>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</si>
  <si>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</si>
  <si>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</si>
  <si>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</si>
  <si>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</si>
  <si>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</si>
  <si>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</si>
  <si>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</si>
  <si>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</si>
  <si>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</si>
  <si>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</si>
  <si>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</si>
  <si>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</si>
  <si>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</si>
  <si>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</si>
  <si>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</si>
  <si>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</si>
  <si>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</si>
  <si>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</si>
  <si>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</si>
  <si>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</si>
  <si>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</si>
  <si>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</si>
  <si>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</si>
  <si>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</si>
  <si>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</si>
  <si>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</si>
  <si>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</si>
  <si>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</si>
  <si>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</si>
  <si>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</si>
  <si>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</si>
  <si>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</si>
  <si>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</si>
  <si>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</si>
  <si>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</si>
  <si>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</si>
  <si>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</si>
  <si>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</si>
  <si>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</si>
  <si>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</si>
  <si>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</si>
  <si>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</si>
  <si>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</si>
  <si>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</si>
  <si>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</si>
  <si>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</si>
  <si>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</si>
  <si>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</si>
  <si>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</si>
  <si>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</si>
  <si>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</si>
  <si>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</si>
  <si>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</si>
  <si>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</si>
  <si>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</si>
  <si>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</si>
  <si>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</si>
  <si>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</si>
  <si>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</si>
  <si>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</si>
  <si>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</si>
  <si>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</si>
  <si>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</si>
  <si>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</si>
  <si>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</si>
  <si>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</si>
  <si>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</si>
  <si>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</si>
  <si>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</si>
  <si>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</si>
  <si>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</si>
  <si>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</si>
  <si>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</si>
  <si>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</si>
  <si>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</si>
  <si>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</si>
  <si>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</si>
  <si>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</si>
  <si>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</si>
  <si>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</si>
  <si>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</si>
  <si>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</si>
  <si>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</si>
  <si>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</si>
  <si>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</si>
  <si>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</si>
  <si>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</si>
  <si>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</si>
  <si>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</si>
  <si>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</si>
  <si>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</si>
  <si>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</si>
  <si>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</si>
  <si>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</si>
  <si>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</si>
  <si>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</si>
  <si>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</si>
  <si>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</si>
  <si>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</si>
  <si>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</si>
  <si>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</si>
  <si>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</si>
  <si>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</si>
  <si>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</si>
  <si>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</si>
  <si>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</si>
  <si>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</si>
  <si>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</si>
  <si>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</si>
  <si>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</si>
  <si>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</si>
  <si>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</si>
  <si>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</si>
  <si>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</si>
  <si>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</si>
  <si>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</si>
  <si>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</si>
  <si>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</si>
  <si>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</si>
  <si>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</si>
  <si>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</si>
  <si>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</si>
  <si>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</si>
  <si>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</si>
  <si>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</si>
  <si>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</si>
  <si>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</si>
  <si>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</si>
  <si>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</si>
  <si>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</si>
  <si>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</si>
  <si>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</si>
  <si>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</si>
  <si>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</si>
  <si>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</si>
  <si>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</si>
  <si>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</si>
  <si>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</si>
  <si>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</si>
  <si>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</si>
  <si>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</si>
  <si>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</si>
  <si>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</si>
  <si>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</si>
  <si>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</si>
  <si>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</si>
  <si>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</si>
  <si>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</si>
  <si>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</si>
  <si>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</si>
  <si>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</si>
  <si>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</si>
  <si>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</si>
  <si>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</si>
  <si>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</si>
  <si>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</si>
  <si>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</si>
  <si>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</si>
  <si>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</si>
  <si>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</si>
  <si>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</si>
  <si>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</si>
  <si>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</si>
  <si>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</si>
  <si>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</si>
  <si>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</si>
  <si>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</si>
  <si>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</si>
  <si>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</si>
  <si>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</si>
  <si>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</si>
  <si>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</si>
  <si>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</si>
  <si>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</si>
  <si>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</si>
  <si>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</si>
  <si>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</si>
  <si>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</si>
  <si>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</si>
  <si>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</si>
  <si>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</si>
  <si>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</si>
  <si>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</si>
  <si>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</si>
  <si>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</si>
  <si>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</si>
  <si>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</si>
  <si>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</si>
  <si>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</si>
  <si>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</si>
  <si>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</si>
  <si>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</si>
  <si>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</si>
  <si>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</si>
  <si>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</si>
  <si>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</si>
  <si>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</si>
  <si>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</si>
  <si>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</si>
  <si>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</si>
  <si>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</si>
  <si>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</si>
  <si>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</si>
  <si>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</si>
  <si>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</si>
  <si>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</si>
  <si>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</si>
  <si>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</si>
  <si>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</si>
  <si>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</si>
  <si>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</si>
  <si>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</si>
  <si>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</si>
  <si>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</si>
  <si>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</si>
  <si>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</si>
  <si>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</si>
  <si>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</si>
  <si>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</si>
  <si>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</si>
  <si>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</si>
  <si>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</si>
  <si>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</si>
  <si>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</si>
  <si>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</si>
  <si>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</si>
  <si>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</si>
  <si>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</si>
  <si>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</si>
  <si>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</si>
  <si>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</si>
  <si>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</si>
  <si>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</si>
  <si>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</si>
  <si>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</si>
  <si>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</si>
  <si>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</si>
  <si>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</si>
  <si>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</si>
  <si>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</si>
  <si>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</si>
  <si>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</si>
  <si>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</si>
  <si>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</si>
  <si>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</si>
  <si>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</si>
  <si>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</si>
  <si>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</si>
  <si>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</si>
  <si>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</si>
  <si>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</si>
  <si>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</si>
  <si>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</si>
  <si>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</si>
  <si>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</si>
  <si>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</si>
  <si>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</si>
  <si>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</si>
  <si>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</si>
  <si>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</si>
  <si>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</si>
  <si>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</si>
  <si>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</si>
  <si>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</si>
  <si>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</si>
  <si>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</si>
  <si>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</si>
  <si>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</si>
  <si>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</si>
  <si>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</si>
  <si>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</si>
  <si>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</si>
  <si>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</si>
  <si>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</si>
  <si>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</si>
  <si>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</si>
  <si>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</si>
  <si>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</si>
  <si>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</si>
  <si>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</si>
  <si>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</si>
  <si>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</si>
  <si>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</si>
  <si>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</si>
  <si>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</si>
  <si>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</si>
  <si>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</si>
  <si>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</si>
  <si>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</si>
  <si>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</si>
  <si>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</si>
  <si>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</si>
  <si>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</si>
  <si>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</si>
  <si>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</si>
  <si>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</si>
  <si>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</si>
  <si>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</si>
  <si>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</si>
  <si>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</si>
  <si>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</si>
  <si>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</si>
  <si>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</si>
  <si>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</si>
  <si>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</si>
  <si>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</si>
  <si>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</si>
  <si>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</si>
  <si>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</si>
  <si>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</si>
  <si>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</si>
  <si>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</si>
  <si>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</si>
  <si>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</si>
  <si>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</si>
  <si>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</si>
  <si>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</si>
  <si>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</si>
  <si>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</si>
  <si>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</si>
  <si>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</si>
  <si>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</si>
  <si>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</si>
  <si>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</si>
  <si>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</si>
  <si>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</si>
  <si>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</si>
  <si>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</si>
  <si>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</si>
  <si>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</si>
  <si>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</si>
  <si>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</si>
  <si>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</si>
  <si>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</si>
  <si>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</si>
  <si>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</si>
  <si>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</si>
  <si>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</si>
  <si>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</si>
  <si>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</si>
  <si>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</si>
  <si>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</si>
  <si>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</si>
  <si>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</si>
  <si>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</si>
  <si>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</si>
  <si>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</si>
  <si>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</si>
  <si>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</si>
  <si>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</si>
  <si>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</si>
  <si>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</si>
  <si>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</si>
  <si>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</si>
  <si>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</si>
  <si>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</si>
  <si>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</si>
  <si>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</si>
  <si>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</si>
  <si>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</si>
  <si>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</si>
  <si>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</si>
  <si>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</si>
  <si>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</si>
  <si>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</si>
  <si>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</si>
  <si>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</si>
  <si>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</si>
  <si>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</si>
  <si>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</si>
  <si>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</si>
  <si>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</si>
  <si>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</si>
  <si>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</si>
  <si>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</si>
  <si>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</si>
  <si>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</si>
  <si>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</si>
  <si>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</si>
  <si>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</si>
  <si>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</si>
  <si>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</si>
  <si>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</si>
  <si>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</si>
  <si>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</si>
  <si>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</si>
  <si>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</si>
  <si>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</si>
  <si>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</si>
  <si>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</si>
  <si>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</si>
  <si>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</si>
  <si>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</si>
  <si>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</si>
  <si>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</si>
  <si>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</si>
  <si>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</si>
  <si>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</si>
  <si>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</si>
  <si>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</si>
  <si>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</si>
  <si>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</si>
  <si>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</si>
  <si>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</si>
  <si>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</si>
  <si>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</si>
  <si>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</si>
  <si>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</si>
  <si>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</si>
  <si>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</si>
  <si>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</si>
  <si>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</si>
  <si>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</si>
  <si>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</si>
  <si>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</si>
  <si>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</si>
  <si>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</si>
  <si>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</si>
  <si>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</si>
  <si>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</si>
  <si>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</si>
  <si>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</si>
  <si>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</si>
  <si>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</si>
  <si>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</si>
  <si>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</si>
  <si>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</si>
  <si>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</si>
  <si>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</si>
  <si>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</si>
  <si>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</si>
  <si>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</si>
  <si>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</si>
  <si>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</si>
  <si>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</si>
  <si>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</si>
  <si>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</si>
  <si>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</si>
  <si>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</si>
  <si>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</si>
  <si>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</si>
  <si>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</si>
  <si>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</si>
  <si>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</si>
  <si>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</si>
  <si>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</si>
  <si>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</si>
  <si>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</si>
  <si>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</si>
  <si>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</si>
  <si>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</si>
  <si>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</si>
  <si>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</si>
  <si>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</si>
  <si>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</si>
  <si>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</si>
  <si>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</si>
  <si>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</si>
  <si>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</si>
  <si>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</si>
  <si>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</si>
  <si>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</si>
  <si>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</si>
  <si>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</si>
  <si>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</si>
  <si>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</si>
  <si>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</si>
  <si>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</si>
  <si>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</si>
  <si>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</si>
  <si>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</si>
  <si>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</si>
  <si>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</si>
  <si>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</si>
  <si>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</si>
  <si>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</si>
  <si>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</si>
  <si>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</si>
  <si>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</si>
  <si>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</si>
  <si>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</si>
  <si>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</si>
  <si>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</si>
  <si>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</si>
  <si>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</si>
  <si>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</si>
  <si>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</si>
  <si>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</si>
  <si>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</si>
  <si>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</si>
  <si>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</si>
  <si>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</si>
  <si>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</si>
  <si>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</si>
  <si>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</si>
  <si>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</si>
  <si>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</si>
  <si>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</si>
  <si>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</si>
  <si>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</si>
  <si>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</si>
  <si>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</si>
  <si>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</si>
  <si>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</si>
  <si>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</si>
  <si>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</si>
  <si>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</si>
  <si>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</si>
  <si>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</si>
  <si>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</si>
  <si>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</si>
  <si>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</si>
  <si>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</si>
  <si>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</si>
  <si>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</si>
  <si>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</si>
  <si>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</si>
  <si>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</si>
  <si>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</si>
  <si>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</si>
  <si>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</si>
  <si>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</si>
  <si>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</si>
  <si>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</si>
  <si>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</si>
  <si>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</si>
  <si>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</si>
  <si>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</si>
  <si>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</si>
  <si>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</si>
  <si>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</si>
  <si>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</si>
  <si>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</si>
  <si>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</si>
  <si>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</si>
  <si>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</si>
  <si>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</si>
  <si>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</si>
  <si>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</si>
  <si>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</si>
  <si>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</si>
  <si>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</si>
  <si>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</si>
  <si>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</si>
  <si>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</si>
  <si>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</si>
  <si>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</si>
  <si>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</si>
  <si>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</si>
  <si>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</si>
  <si>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</si>
  <si>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</si>
  <si>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</si>
  <si>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</si>
  <si>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</si>
  <si>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</si>
  <si>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</si>
  <si>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</si>
  <si>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</si>
  <si>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</si>
  <si>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</si>
  <si>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</si>
  <si>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</si>
  <si>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</si>
  <si>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</si>
  <si>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</si>
  <si>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</si>
  <si>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</si>
  <si>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</si>
  <si>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</si>
  <si>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</si>
  <si>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</si>
  <si>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</si>
  <si>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</si>
  <si>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</si>
  <si>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</si>
  <si>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</si>
  <si>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</si>
  <si>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</si>
  <si>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</si>
  <si>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</si>
  <si>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</si>
  <si>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</si>
  <si>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</si>
  <si>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</si>
  <si>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</si>
  <si>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</si>
  <si>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</si>
  <si>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</si>
  <si>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</si>
  <si>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</si>
  <si>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</si>
  <si>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</si>
  <si>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</si>
  <si>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</si>
  <si>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</si>
  <si>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</si>
  <si>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</si>
  <si>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</si>
  <si>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</si>
  <si>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</si>
  <si>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</si>
  <si>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</si>
  <si>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</si>
  <si>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</si>
  <si>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</si>
  <si>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</si>
  <si>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</si>
  <si>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</si>
  <si>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</si>
  <si>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</si>
  <si>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</si>
  <si>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</si>
  <si>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</si>
  <si>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</si>
  <si>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</si>
  <si>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</si>
  <si>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</si>
  <si>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</si>
  <si>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</si>
  <si>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</si>
  <si>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</si>
  <si>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</si>
  <si>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</si>
  <si>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</si>
  <si>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</si>
  <si>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</si>
  <si>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</si>
  <si>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</si>
  <si>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</si>
  <si>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</si>
  <si>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</si>
  <si>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</si>
  <si>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</si>
  <si>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</si>
  <si>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</si>
  <si>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</si>
  <si>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</si>
  <si>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</si>
  <si>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</si>
  <si>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</si>
  <si>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</si>
  <si>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</si>
  <si>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</si>
  <si>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</si>
  <si>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</si>
  <si>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</si>
  <si>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</si>
  <si>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</si>
  <si>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</si>
  <si>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</si>
  <si>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</si>
  <si>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</si>
  <si>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</si>
  <si>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</si>
  <si>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</si>
  <si>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</si>
  <si>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</si>
  <si>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</si>
  <si>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</si>
  <si>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</si>
  <si>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</si>
  <si>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</si>
  <si>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</si>
  <si>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</si>
  <si>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</si>
  <si>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</si>
  <si>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</si>
  <si>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</si>
  <si>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</si>
  <si>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</si>
  <si>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</si>
  <si>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</si>
  <si>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</si>
  <si>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</si>
  <si>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</si>
  <si>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</si>
  <si>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</si>
  <si>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</si>
  <si>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</si>
  <si>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</si>
  <si>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</si>
  <si>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</si>
  <si>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</si>
  <si>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</si>
  <si>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</si>
  <si>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</si>
  <si>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</si>
  <si>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</si>
  <si>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</si>
  <si>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</si>
  <si>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</si>
  <si>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</si>
  <si>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</si>
  <si>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</si>
  <si>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</si>
  <si>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</si>
  <si>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</si>
  <si>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</si>
  <si>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</si>
  <si>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</si>
  <si>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</si>
  <si>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</si>
  <si>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</si>
  <si>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</si>
  <si>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</si>
  <si>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</si>
  <si>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</si>
  <si>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</si>
  <si>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</si>
  <si>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</si>
  <si>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</si>
  <si>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</si>
  <si>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</si>
  <si>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</si>
  <si>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</si>
  <si>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</si>
  <si>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</si>
  <si>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</si>
  <si>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</si>
  <si>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</si>
  <si>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</si>
  <si>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</si>
  <si>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</si>
  <si>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</si>
  <si>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</si>
  <si>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</si>
  <si>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</si>
  <si>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</si>
  <si>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</si>
  <si>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</si>
  <si>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</si>
  <si>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</si>
  <si>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</si>
  <si>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</si>
  <si>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</si>
  <si>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</si>
  <si>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</si>
  <si>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</si>
  <si>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</si>
  <si>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</si>
  <si>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</si>
  <si>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</si>
  <si>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</si>
  <si>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</si>
  <si>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</si>
  <si>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</si>
  <si>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</si>
  <si>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</si>
  <si>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</si>
  <si>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</si>
  <si>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</si>
  <si>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</si>
  <si>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</si>
  <si>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</si>
  <si>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</si>
  <si>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</si>
  <si>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</si>
  <si>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</si>
  <si>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</si>
  <si>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</si>
  <si>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</si>
  <si>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</si>
  <si>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</si>
  <si>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</si>
  <si>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</si>
  <si>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</si>
  <si>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</si>
  <si>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</si>
  <si>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</si>
  <si>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</si>
  <si>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</si>
  <si>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</si>
  <si>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</si>
  <si>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</si>
  <si>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</si>
  <si>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</si>
  <si>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</si>
  <si>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</si>
  <si>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</si>
  <si>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</si>
  <si>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</si>
  <si>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</si>
  <si>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</si>
  <si>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</si>
  <si>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</si>
  <si>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</si>
  <si>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</si>
  <si>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</si>
  <si>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</si>
  <si>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</si>
  <si>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</si>
  <si>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</si>
  <si>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</si>
  <si>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</si>
  <si>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</si>
  <si>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</si>
  <si>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</si>
  <si>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</si>
  <si>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</si>
  <si>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</si>
  <si>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</si>
  <si>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</si>
  <si>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</si>
  <si>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</si>
  <si>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</si>
  <si>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</si>
  <si>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</si>
  <si>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</si>
  <si>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</si>
  <si>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</si>
  <si>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</si>
  <si>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</si>
  <si>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</si>
  <si>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</si>
  <si>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</si>
  <si>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</si>
  <si>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</si>
  <si>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</si>
  <si>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</si>
  <si>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</si>
  <si>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</si>
  <si>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</si>
  <si>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</si>
  <si>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</si>
  <si>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</si>
  <si>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</si>
  <si>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</si>
  <si>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</si>
  <si>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</si>
  <si>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</si>
  <si>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</si>
  <si>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</si>
  <si>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</si>
  <si>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</si>
  <si>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</si>
  <si>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</si>
  <si>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</si>
  <si>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</si>
  <si>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</si>
  <si>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</si>
  <si>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</si>
  <si>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</si>
  <si>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</si>
  <si>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</si>
  <si>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</si>
  <si>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</si>
  <si>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</si>
  <si>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</si>
  <si>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</si>
  <si>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</si>
  <si>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</si>
  <si>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</si>
  <si>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</si>
  <si>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</si>
  <si>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</si>
  <si>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</si>
  <si>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</si>
  <si>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</si>
  <si>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</si>
  <si>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</si>
  <si>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</si>
  <si>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</si>
  <si>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</si>
  <si>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</si>
  <si>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</si>
  <si>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</si>
  <si>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</si>
  <si>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</si>
  <si>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</si>
  <si>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</si>
  <si>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</si>
  <si>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</si>
  <si>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</si>
  <si>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</si>
  <si>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</si>
  <si>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</si>
  <si>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</si>
  <si>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</si>
  <si>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</si>
  <si>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</si>
  <si>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</si>
  <si>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</si>
  <si>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</si>
  <si>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</si>
  <si>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</si>
  <si>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</si>
  <si>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</si>
  <si>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</si>
  <si>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</si>
  <si>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</si>
  <si>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</si>
  <si>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</si>
  <si>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</si>
  <si>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</si>
  <si>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</si>
  <si>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</si>
  <si>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</si>
  <si>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</si>
  <si>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</si>
  <si>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</si>
  <si>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</si>
  <si>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</si>
  <si>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</si>
  <si>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</si>
  <si>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</si>
  <si>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</si>
  <si>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</si>
  <si>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</si>
  <si>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</si>
  <si>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</si>
  <si>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</si>
  <si>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</si>
  <si>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</si>
  <si>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</si>
  <si>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</si>
  <si>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</si>
  <si>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</si>
  <si>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</si>
  <si>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</si>
  <si>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</si>
  <si>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</si>
  <si>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</si>
  <si>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</si>
  <si>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</si>
  <si>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</si>
  <si>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</si>
  <si>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</si>
  <si>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</si>
  <si>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</si>
  <si>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</si>
  <si>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</si>
  <si>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</si>
  <si>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</si>
  <si>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</si>
  <si>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</si>
  <si>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</si>
  <si>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</si>
  <si>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</si>
  <si>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</si>
  <si>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</si>
  <si>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</si>
  <si>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</si>
  <si>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</si>
  <si>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</si>
  <si>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</si>
  <si>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</si>
  <si>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</si>
  <si>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</si>
  <si>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</si>
  <si>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</si>
  <si>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</si>
  <si>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</si>
  <si>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</si>
  <si>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</si>
  <si>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</si>
  <si>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</si>
  <si>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</si>
  <si>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</si>
  <si>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</si>
  <si>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</si>
  <si>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</si>
  <si>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</si>
  <si>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</si>
  <si>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</si>
  <si>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</si>
  <si>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</si>
  <si>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</si>
  <si>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</si>
  <si>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</si>
  <si>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</si>
  <si>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</si>
  <si>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</si>
  <si>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</si>
  <si>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</si>
  <si>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</si>
  <si>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</si>
  <si>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</si>
  <si>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</si>
  <si>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</si>
  <si>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</si>
  <si>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</si>
  <si>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</si>
  <si>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</si>
  <si>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</si>
  <si>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</si>
  <si>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</si>
  <si>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</si>
  <si>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</si>
  <si>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</si>
  <si>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</si>
  <si>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</si>
  <si>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</si>
  <si>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</si>
  <si>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</si>
  <si>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</si>
  <si>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</si>
  <si>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</si>
  <si>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</si>
  <si>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</si>
  <si>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</si>
  <si>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</si>
  <si>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</si>
  <si>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</si>
  <si>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</si>
  <si>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</si>
  <si>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</si>
  <si>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</si>
  <si>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</si>
  <si>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</si>
  <si>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</si>
  <si>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</si>
  <si>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</si>
  <si>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</si>
  <si>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</si>
  <si>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</si>
  <si>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</si>
  <si>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</si>
  <si>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</si>
  <si>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</si>
  <si>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</si>
  <si>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</si>
  <si>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</si>
  <si>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</si>
  <si>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</si>
  <si>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</si>
  <si>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</si>
  <si>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</si>
  <si>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</si>
  <si>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</si>
  <si>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</si>
  <si>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</si>
  <si>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</si>
  <si>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</si>
  <si>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</si>
  <si>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</si>
  <si>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</si>
  <si>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</si>
  <si>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</si>
  <si>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</si>
  <si>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</si>
  <si>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</si>
  <si>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</si>
  <si>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</si>
  <si>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</si>
  <si>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</si>
  <si>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</si>
  <si>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</si>
  <si>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</si>
  <si>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</si>
  <si>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</si>
  <si>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</si>
  <si>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</si>
  <si>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</si>
  <si>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</si>
  <si>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</si>
  <si>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</si>
  <si>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</si>
  <si>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</si>
  <si>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</si>
  <si>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</si>
  <si>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</si>
  <si>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</si>
  <si>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</si>
  <si>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</si>
  <si>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</si>
  <si>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</si>
  <si>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</si>
  <si>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</si>
  <si>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</si>
  <si>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</si>
  <si>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</si>
  <si>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</si>
  <si>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</si>
  <si>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</si>
  <si>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</si>
  <si>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</si>
  <si>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</si>
  <si>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</si>
  <si>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</si>
  <si>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</si>
  <si>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</si>
  <si>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</si>
  <si>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</si>
  <si>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</si>
  <si>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</si>
  <si>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</si>
  <si>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</si>
  <si>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</si>
  <si>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</si>
  <si>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</si>
  <si>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</si>
  <si>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</si>
  <si>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</si>
  <si>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</si>
  <si>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</si>
  <si>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</si>
  <si>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</si>
  <si>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</si>
  <si>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</si>
  <si>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</si>
  <si>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</si>
  <si>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</si>
  <si>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</si>
  <si>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</si>
  <si>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</si>
  <si>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</si>
  <si>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</si>
  <si>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</si>
  <si>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</si>
  <si>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</si>
  <si>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</si>
  <si>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</si>
  <si>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</si>
  <si>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</si>
  <si>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</si>
  <si>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</si>
  <si>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</si>
  <si>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</si>
  <si>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</si>
  <si>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</si>
  <si>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</si>
  <si>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</si>
  <si>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</si>
  <si>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</si>
  <si>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</si>
  <si>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</si>
  <si>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</si>
  <si>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</si>
  <si>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</si>
  <si>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</si>
  <si>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</si>
  <si>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</si>
  <si>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</si>
  <si>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</si>
  <si>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</si>
  <si>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</si>
  <si>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</si>
  <si>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</si>
  <si>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</si>
  <si>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</si>
  <si>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</si>
  <si>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</si>
  <si>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</si>
  <si>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</si>
  <si>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</si>
  <si>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</si>
  <si>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</si>
  <si>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</si>
  <si>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</si>
  <si>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</si>
  <si>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</si>
  <si>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</si>
  <si>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</si>
  <si>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</si>
  <si>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</si>
  <si>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</si>
  <si>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</si>
  <si>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</si>
  <si>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</si>
  <si>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</si>
  <si>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</si>
  <si>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</si>
  <si>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</si>
  <si>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</si>
  <si>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</si>
  <si>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</si>
  <si>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</si>
  <si>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</si>
  <si>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</si>
  <si>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</si>
  <si>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</si>
  <si>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</si>
  <si>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</si>
  <si>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</si>
  <si>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</si>
  <si>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</si>
  <si>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</si>
  <si>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</si>
  <si>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</si>
  <si>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</si>
  <si>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</si>
  <si>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</si>
  <si>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</si>
  <si>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</si>
  <si>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</si>
  <si>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</si>
  <si>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</si>
  <si>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</si>
  <si>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</si>
  <si>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</si>
  <si>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</si>
  <si>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</si>
  <si>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</si>
  <si>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</si>
  <si>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</si>
  <si>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</si>
  <si>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</si>
  <si>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</si>
  <si>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</si>
  <si>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</si>
  <si>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</si>
  <si>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</si>
  <si>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</si>
  <si>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</si>
  <si>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</si>
  <si>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</si>
  <si>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</si>
  <si>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</si>
  <si>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</si>
  <si>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</si>
  <si>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</si>
  <si>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</si>
  <si>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</si>
  <si>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</si>
  <si>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</si>
  <si>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</si>
  <si>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</si>
  <si>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</si>
  <si>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</si>
  <si>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</si>
  <si>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</si>
  <si>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</si>
  <si>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</si>
  <si>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</si>
  <si>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</si>
  <si>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</si>
  <si>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</si>
  <si>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</si>
  <si>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</si>
  <si>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</si>
  <si>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</si>
  <si>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</si>
  <si>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</si>
  <si>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</si>
  <si>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</si>
  <si>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</si>
  <si>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</si>
  <si>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</si>
  <si>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</si>
  <si>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</si>
  <si>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</si>
  <si>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</si>
  <si>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</si>
  <si>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</si>
  <si>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</si>
  <si>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</si>
  <si>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</si>
  <si>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</si>
  <si>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</si>
  <si>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</si>
  <si>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</si>
  <si>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</si>
  <si>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</si>
  <si>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</si>
  <si>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</si>
  <si>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</si>
  <si>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</si>
  <si>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</si>
  <si>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</si>
  <si>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</si>
  <si>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</si>
  <si>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</si>
  <si>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</si>
  <si>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</si>
  <si>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</si>
  <si>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</si>
  <si>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</si>
  <si>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</si>
  <si>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</si>
  <si>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</si>
  <si>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</si>
  <si>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</si>
  <si>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</si>
  <si>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</si>
  <si>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</si>
  <si>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</si>
  <si>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</si>
  <si>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</si>
  <si>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</si>
  <si>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</si>
  <si>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</si>
  <si>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</si>
  <si>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</si>
  <si>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</si>
  <si>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</si>
  <si>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</si>
  <si>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</si>
  <si>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</si>
  <si>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</si>
  <si>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</si>
  <si>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</si>
  <si>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</si>
  <si>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</si>
  <si>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</si>
  <si>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</si>
  <si>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</si>
  <si>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</si>
  <si>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</si>
  <si>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</si>
  <si>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</si>
  <si>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</si>
  <si>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</si>
  <si>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</si>
  <si>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</si>
  <si>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</si>
  <si>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</si>
  <si>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</si>
  <si>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</si>
  <si>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</si>
  <si>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</si>
  <si>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</si>
  <si>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</si>
  <si>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</si>
  <si>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</si>
  <si>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</si>
  <si>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</si>
  <si>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</si>
  <si>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</si>
  <si>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</si>
  <si>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</si>
  <si>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</si>
  <si>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</si>
  <si>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</si>
  <si>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</si>
  <si>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</si>
  <si>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</si>
  <si>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</si>
  <si>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</si>
  <si>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</si>
  <si>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</si>
  <si>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</si>
  <si>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</si>
  <si>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</si>
  <si>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</si>
  <si>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</si>
  <si>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</si>
  <si>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</si>
  <si>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</si>
  <si>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</si>
  <si>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</si>
  <si>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</si>
  <si>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</si>
  <si>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</si>
  <si>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</si>
  <si>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</si>
  <si>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</si>
  <si>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</si>
  <si>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</si>
  <si>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</si>
  <si>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</si>
  <si>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</si>
  <si>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</si>
  <si>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</si>
  <si>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</si>
  <si>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</si>
  <si>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</si>
  <si>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</si>
  <si>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</si>
  <si>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</si>
  <si>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</si>
  <si>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</si>
  <si>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</si>
  <si>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</si>
  <si>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</si>
  <si>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</si>
  <si>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</si>
  <si>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</si>
  <si>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</si>
  <si>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</si>
  <si>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</si>
  <si>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</si>
  <si>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</si>
  <si>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</si>
  <si>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</si>
  <si>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</si>
  <si>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</si>
  <si>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</si>
  <si>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</si>
  <si>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</si>
  <si>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</si>
  <si>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</si>
  <si>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</si>
  <si>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</si>
  <si>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</si>
  <si>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</si>
  <si>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</si>
  <si>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</si>
  <si>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</si>
  <si>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</si>
  <si>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</si>
  <si>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</si>
  <si>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</si>
  <si>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</si>
  <si>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</si>
  <si>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</si>
  <si>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</si>
  <si>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</si>
  <si>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</si>
  <si>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</si>
  <si>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</si>
  <si>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</si>
  <si>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</si>
  <si>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</si>
  <si>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</si>
  <si>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</si>
  <si>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</si>
  <si>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</si>
  <si>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</si>
  <si>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</si>
  <si>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</si>
  <si>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</si>
  <si>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</si>
  <si>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</si>
  <si>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</si>
  <si>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</si>
  <si>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</si>
  <si>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</si>
  <si>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</si>
  <si>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</si>
  <si>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</si>
  <si>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</si>
  <si>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</si>
  <si>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</si>
  <si>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</si>
  <si>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</si>
  <si>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</si>
  <si>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</si>
  <si>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</si>
  <si>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</si>
  <si>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</si>
  <si>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</si>
  <si>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</si>
  <si>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</si>
  <si>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</si>
  <si>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</si>
  <si>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</si>
  <si>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</si>
  <si>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</si>
  <si>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</si>
  <si>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</si>
  <si>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</si>
  <si>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</si>
  <si>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</si>
  <si>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</si>
  <si>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</si>
  <si>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</si>
  <si>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</si>
  <si>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</si>
  <si>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</si>
  <si>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</si>
  <si>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</si>
  <si>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</si>
  <si>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</si>
  <si>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</si>
  <si>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</si>
  <si>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</si>
  <si>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</si>
  <si>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</si>
  <si>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</si>
  <si>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</si>
  <si>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</si>
  <si>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</si>
  <si>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</si>
  <si>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</si>
  <si>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</si>
  <si>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</si>
  <si>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</si>
  <si>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</si>
  <si>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</si>
  <si>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</si>
  <si>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</si>
  <si>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</si>
  <si>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</si>
  <si>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</si>
  <si>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</si>
  <si>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</si>
  <si>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</si>
  <si>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</si>
  <si>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</si>
  <si>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</si>
  <si>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</si>
  <si>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</si>
  <si>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</si>
  <si>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</si>
  <si>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</si>
  <si>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</si>
  <si>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</si>
  <si>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</si>
  <si>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</si>
  <si>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</si>
  <si>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</si>
  <si>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</si>
  <si>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</si>
  <si>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</si>
  <si>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</si>
  <si>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</si>
  <si>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</si>
  <si>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</si>
  <si>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</si>
  <si>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</si>
  <si>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</si>
  <si>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</si>
  <si>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</si>
  <si>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</si>
  <si>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</si>
  <si>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</si>
  <si>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</si>
  <si>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</si>
  <si>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</si>
  <si>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</si>
  <si>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</si>
  <si>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</si>
  <si>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</si>
  <si>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</si>
  <si>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</si>
  <si>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</si>
  <si>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</si>
  <si>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</si>
  <si>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</si>
  <si>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</si>
  <si>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</si>
  <si>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</si>
  <si>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</si>
  <si>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</si>
  <si>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</si>
  <si>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</si>
  <si>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</si>
  <si>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</si>
  <si>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</si>
  <si>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</si>
  <si>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</si>
  <si>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</si>
  <si>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</si>
  <si>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</si>
  <si>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</si>
  <si>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</si>
  <si>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</si>
  <si>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</si>
  <si>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</si>
  <si>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</si>
  <si>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</si>
  <si>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</si>
  <si>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</si>
  <si>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</si>
  <si>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</si>
  <si>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</si>
  <si>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</si>
  <si>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</si>
  <si>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</si>
  <si>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</si>
  <si>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</si>
  <si>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</si>
  <si>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</si>
  <si>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</si>
  <si>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</si>
  <si>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</si>
  <si>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</si>
  <si>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</si>
  <si>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</si>
  <si>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</si>
  <si>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</si>
  <si>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</si>
  <si>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</si>
  <si>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</si>
  <si>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</si>
  <si>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</si>
  <si>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</si>
  <si>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</si>
  <si>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</si>
  <si>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</si>
  <si>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</si>
  <si>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</si>
  <si>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</si>
  <si>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</si>
  <si>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</si>
  <si>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</si>
  <si>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</si>
  <si>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</si>
  <si>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</si>
  <si>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</si>
  <si>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</si>
  <si>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</si>
  <si>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</si>
  <si>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</si>
  <si>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</si>
  <si>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</si>
  <si>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</si>
  <si>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</si>
  <si>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</si>
  <si>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</si>
  <si>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</si>
  <si>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</si>
  <si>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</si>
  <si>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</si>
  <si>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</si>
  <si>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</si>
  <si>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</si>
  <si>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</si>
  <si>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</si>
  <si>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</si>
  <si>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</si>
  <si>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</si>
  <si>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</si>
  <si>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</si>
  <si>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</si>
  <si>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</si>
  <si>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</si>
  <si>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</si>
  <si>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</si>
  <si>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</si>
  <si>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</si>
  <si>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</si>
  <si>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</si>
  <si>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</si>
  <si>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</si>
  <si>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</si>
  <si>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</si>
  <si>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</si>
  <si>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</si>
  <si>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</si>
  <si>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</si>
  <si>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</si>
  <si>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</si>
  <si>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</si>
  <si>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</si>
  <si>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</si>
  <si>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</si>
  <si>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</si>
  <si>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</si>
  <si>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</si>
  <si>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</si>
  <si>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</si>
  <si>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</si>
  <si>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</si>
  <si>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</si>
  <si>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</si>
  <si>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</si>
  <si>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</si>
  <si>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</si>
  <si>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</si>
  <si>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</si>
  <si>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</si>
  <si>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</si>
  <si>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</si>
  <si>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</si>
  <si>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</si>
  <si>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</si>
  <si>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</si>
  <si>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</si>
  <si>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</si>
  <si>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</si>
  <si>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</si>
  <si>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</si>
  <si>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</si>
  <si>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</si>
  <si>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</si>
  <si>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</si>
  <si>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</si>
  <si>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</si>
  <si>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</si>
  <si>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</si>
  <si>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</si>
  <si>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</si>
  <si>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</si>
  <si>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</si>
  <si>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</si>
  <si>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</si>
  <si>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</si>
  <si>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</si>
  <si>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</si>
  <si>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</si>
  <si>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</si>
  <si>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</si>
  <si>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</si>
  <si>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</si>
  <si>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</si>
  <si>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</si>
  <si>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</si>
  <si>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</si>
  <si>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</si>
  <si>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</si>
  <si>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</si>
  <si>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</si>
  <si>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</si>
  <si>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</si>
  <si>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</si>
  <si>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</si>
  <si>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</si>
  <si>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</si>
  <si>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</si>
  <si>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</si>
  <si>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</si>
  <si>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</si>
  <si>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</si>
  <si>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</si>
  <si>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</si>
  <si>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</si>
  <si>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</si>
  <si>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</si>
  <si>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</si>
  <si>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</si>
  <si>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</si>
  <si>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</si>
  <si>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</si>
  <si>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</si>
  <si>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</si>
  <si>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</si>
  <si>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</si>
  <si>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</si>
  <si>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</si>
  <si>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</si>
  <si>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</si>
  <si>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</si>
  <si>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</si>
  <si>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</si>
  <si>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</si>
  <si>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</si>
  <si>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</si>
  <si>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</si>
  <si>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</si>
  <si>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</si>
  <si>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</si>
  <si>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</si>
  <si>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</si>
  <si>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</si>
  <si>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</si>
  <si>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</si>
  <si>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</si>
  <si>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</si>
  <si>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</si>
  <si>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</si>
  <si>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</si>
  <si>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</si>
  <si>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</si>
  <si>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</si>
  <si>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</si>
  <si>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</si>
  <si>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</si>
  <si>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</si>
  <si>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</si>
  <si>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</si>
  <si>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</si>
  <si>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</si>
  <si>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</si>
  <si>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</si>
  <si>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</si>
  <si>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</si>
  <si>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</si>
  <si>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</si>
  <si>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</si>
  <si>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</si>
  <si>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</si>
  <si>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</si>
  <si>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</si>
  <si>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</si>
  <si>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</si>
  <si>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</si>
  <si>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</si>
  <si>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</si>
  <si>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</si>
  <si>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</si>
  <si>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</si>
  <si>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</si>
  <si>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</si>
  <si>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</si>
  <si>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</si>
  <si>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</si>
  <si>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</si>
  <si>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</si>
  <si>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</si>
  <si>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</si>
  <si>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</si>
  <si>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</si>
  <si>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</si>
  <si>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</si>
  <si>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</si>
  <si>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</si>
  <si>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</si>
  <si>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</si>
  <si>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</si>
  <si>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</si>
  <si>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</si>
  <si>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</si>
  <si>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</si>
  <si>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</si>
  <si>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</si>
  <si>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</si>
  <si>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</si>
  <si>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</si>
  <si>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</si>
  <si>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</si>
  <si>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</si>
  <si>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</si>
  <si>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</si>
  <si>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</si>
  <si>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</si>
  <si>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</si>
  <si>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</si>
  <si>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</si>
  <si>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</si>
  <si>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</si>
  <si>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</si>
  <si>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</si>
  <si>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</si>
  <si>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</si>
  <si>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</si>
  <si>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</si>
  <si>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</si>
  <si>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</si>
  <si>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</si>
  <si>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</si>
  <si>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</si>
  <si>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</si>
  <si>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</si>
  <si>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</si>
  <si>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</si>
  <si>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</si>
  <si>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</si>
  <si>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</si>
  <si>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</si>
  <si>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</si>
  <si>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</si>
  <si>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</si>
  <si>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</si>
  <si>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</si>
  <si>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</si>
  <si>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</si>
  <si>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</si>
  <si>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</si>
  <si>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</si>
  <si>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</si>
  <si>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</si>
  <si>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</si>
  <si>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</si>
  <si>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</si>
  <si>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</si>
  <si>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</si>
  <si>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</si>
  <si>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</si>
  <si>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</si>
  <si>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</si>
  <si>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</si>
  <si>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</si>
  <si>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</si>
  <si>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</si>
  <si>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</si>
  <si>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</si>
  <si>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</si>
  <si>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</si>
  <si>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</si>
  <si>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</si>
  <si>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</si>
  <si>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</si>
  <si>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</si>
  <si>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</si>
  <si>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</si>
  <si>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</si>
  <si>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</si>
  <si>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</si>
  <si>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</si>
  <si>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</si>
  <si>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</si>
  <si>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</si>
  <si>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</si>
  <si>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</si>
  <si>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</si>
  <si>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</si>
  <si>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</si>
  <si>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</si>
  <si>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</si>
  <si>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</si>
  <si>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</si>
  <si>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</si>
  <si>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</si>
  <si>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</si>
  <si>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</si>
  <si>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</si>
  <si>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</si>
  <si>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</si>
  <si>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</si>
  <si>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</si>
  <si>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</si>
  <si>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</si>
  <si>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</si>
  <si>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</si>
  <si>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</si>
  <si>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</si>
  <si>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</si>
  <si>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</si>
  <si>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</si>
  <si>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</si>
  <si>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</si>
  <si>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</si>
  <si>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</si>
  <si>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</si>
  <si>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</si>
  <si>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</si>
  <si>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</si>
  <si>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</si>
  <si>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</si>
  <si>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</si>
  <si>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</si>
  <si>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</si>
  <si>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</si>
  <si>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</si>
  <si>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</si>
  <si>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</si>
  <si>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</si>
  <si>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</si>
  <si>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</si>
  <si>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</si>
  <si>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</si>
  <si>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</si>
  <si>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</si>
  <si>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</si>
  <si>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</si>
  <si>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</si>
  <si>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</si>
  <si>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</si>
  <si>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</si>
  <si>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</si>
  <si>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</si>
  <si>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</si>
  <si>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</si>
  <si>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</si>
  <si>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</si>
  <si>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</si>
  <si>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</si>
  <si>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</si>
  <si>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</si>
  <si>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</si>
  <si>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</si>
  <si>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</si>
  <si>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</si>
  <si>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</si>
  <si>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</si>
  <si>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</si>
  <si>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</si>
  <si>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</si>
  <si>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</si>
  <si>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</si>
  <si>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</si>
  <si>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</si>
  <si>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</si>
  <si>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</si>
  <si>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</si>
  <si>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</si>
  <si>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</si>
  <si>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</si>
  <si>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</si>
  <si>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</si>
  <si>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</si>
  <si>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</si>
  <si>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</si>
  <si>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</si>
  <si>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</si>
  <si>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</si>
  <si>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</si>
  <si>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</si>
  <si>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</si>
  <si>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</si>
  <si>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</si>
  <si>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</si>
  <si>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</si>
  <si>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</si>
  <si>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</si>
  <si>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</si>
  <si>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</si>
  <si>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</si>
  <si>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</si>
  <si>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</si>
  <si>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</si>
  <si>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</si>
  <si>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</si>
  <si>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</si>
  <si>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</si>
  <si>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</si>
  <si>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</si>
  <si>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</si>
  <si>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</si>
  <si>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</si>
  <si>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</si>
  <si>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</si>
  <si>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</si>
  <si>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</si>
  <si>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</si>
  <si>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</si>
  <si>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</si>
  <si>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</si>
  <si>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</si>
  <si>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</si>
  <si>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</si>
  <si>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</si>
  <si>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</si>
  <si>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</si>
  <si>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</si>
  <si>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</si>
  <si>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</si>
  <si>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</si>
  <si>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</si>
  <si>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</si>
  <si>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</si>
  <si>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</si>
  <si>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</si>
  <si>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</si>
  <si>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</si>
  <si>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</si>
  <si>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</si>
  <si>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</si>
  <si>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</si>
  <si>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</si>
  <si>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</si>
  <si>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</si>
  <si>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</si>
  <si>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</si>
  <si>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</si>
  <si>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</si>
  <si>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</si>
  <si>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</si>
  <si>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</si>
  <si>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</si>
  <si>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</si>
  <si>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</si>
  <si>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</si>
  <si>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</si>
  <si>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</si>
  <si>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</si>
  <si>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</si>
  <si>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</si>
  <si>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</si>
  <si>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</si>
  <si>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</si>
  <si>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</si>
  <si>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</si>
  <si>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</si>
  <si>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</si>
  <si>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</si>
  <si>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</si>
  <si>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</si>
  <si>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</si>
  <si>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</si>
  <si>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</si>
  <si>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</si>
  <si>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</si>
  <si>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</si>
  <si>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</si>
  <si>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</si>
  <si>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</si>
  <si>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</si>
  <si>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</si>
  <si>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</si>
  <si>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</si>
  <si>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</si>
  <si>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</si>
  <si>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</si>
  <si>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</si>
  <si>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</si>
  <si>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</si>
  <si>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</si>
  <si>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</si>
  <si>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</si>
  <si>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</si>
  <si>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</si>
  <si>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</si>
  <si>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</si>
  <si>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</si>
  <si>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</si>
  <si>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</si>
  <si>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</si>
  <si>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</si>
  <si>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</si>
  <si>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</si>
  <si>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</si>
  <si>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</si>
  <si>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</si>
  <si>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</si>
  <si>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</si>
  <si>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</si>
  <si>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</si>
  <si>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</si>
  <si>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</si>
  <si>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</si>
  <si>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</si>
  <si>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</si>
  <si>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</si>
  <si>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</si>
  <si>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</si>
  <si>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</si>
  <si>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</si>
  <si>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</si>
  <si>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</si>
  <si>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</si>
  <si>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</si>
  <si>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</si>
  <si>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</si>
  <si>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</si>
  <si>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</si>
  <si>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</si>
  <si>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</si>
  <si>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</si>
  <si>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</si>
  <si>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</si>
  <si>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</si>
  <si>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</si>
  <si>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</si>
  <si>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</si>
  <si>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</si>
  <si>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</si>
  <si>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</si>
  <si>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</si>
  <si>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</si>
  <si>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</si>
  <si>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</si>
  <si>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</si>
  <si>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</si>
  <si>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</si>
  <si>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</si>
  <si>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</si>
  <si>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</si>
  <si>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</si>
  <si>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</si>
  <si>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</si>
  <si>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</si>
  <si>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</si>
  <si>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</si>
  <si>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</si>
  <si>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</si>
  <si>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</si>
  <si>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</si>
  <si>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</si>
  <si>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</si>
  <si>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</si>
  <si>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</si>
  <si>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</si>
  <si>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</si>
  <si>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</si>
  <si>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</si>
  <si>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</si>
  <si>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</si>
  <si>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</si>
  <si>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</si>
  <si>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</si>
  <si>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</si>
  <si>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</si>
  <si>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</si>
  <si>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</si>
  <si>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</si>
  <si>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</si>
  <si>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</si>
  <si>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</si>
  <si>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</si>
  <si>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</si>
  <si>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</si>
  <si>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</si>
  <si>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</si>
  <si>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</si>
  <si>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</si>
  <si>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</si>
  <si>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</si>
  <si>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</si>
  <si>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</si>
  <si>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</si>
  <si>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</si>
  <si>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</si>
  <si>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</si>
  <si>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</si>
  <si>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</si>
  <si>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</si>
  <si>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</si>
  <si>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</si>
  <si>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</si>
  <si>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</si>
  <si>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</si>
  <si>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</si>
  <si>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</si>
  <si>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</si>
  <si>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</si>
  <si>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</si>
  <si>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</si>
  <si>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</si>
  <si>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</si>
  <si>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</si>
  <si>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</si>
  <si>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</si>
  <si>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</si>
  <si>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</si>
  <si>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</si>
  <si>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</si>
  <si>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</si>
  <si>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</si>
  <si>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</si>
  <si>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</si>
  <si>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</si>
  <si>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</si>
  <si>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</si>
  <si>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</si>
  <si>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</si>
  <si>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</si>
  <si>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</si>
  <si>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</si>
  <si>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</si>
  <si>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</si>
  <si>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</si>
  <si>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</si>
  <si>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</si>
  <si>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</si>
  <si>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</si>
  <si>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</si>
  <si>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</si>
  <si>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</si>
  <si>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</si>
  <si>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</si>
  <si>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</si>
  <si>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</si>
  <si>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</si>
  <si>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</si>
  <si>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</si>
  <si>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</si>
  <si>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</si>
  <si>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</si>
  <si>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</si>
  <si>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</si>
  <si>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</si>
  <si>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</si>
  <si>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</si>
  <si>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</si>
  <si>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</si>
  <si>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</si>
  <si>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</si>
  <si>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</si>
  <si>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</si>
  <si>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</si>
  <si>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</si>
  <si>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</si>
  <si>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</si>
  <si>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</si>
  <si>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</si>
  <si>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</si>
  <si>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</si>
  <si>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</si>
  <si>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</si>
  <si>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</si>
  <si>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</si>
  <si>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</si>
  <si>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</si>
  <si>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</si>
  <si>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</si>
  <si>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</si>
  <si>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</si>
  <si>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</si>
  <si>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</si>
  <si>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</si>
  <si>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</si>
  <si>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</si>
  <si>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</si>
  <si>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</si>
  <si>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</si>
  <si>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</si>
  <si>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</si>
  <si>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</si>
  <si>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</si>
  <si>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</si>
  <si>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</si>
  <si>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</si>
  <si>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</si>
  <si>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</si>
  <si>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</si>
  <si>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</si>
  <si>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</si>
  <si>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</si>
  <si>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</si>
  <si>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</si>
  <si>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</si>
  <si>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</si>
  <si>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</si>
  <si>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</si>
  <si>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</si>
  <si>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</si>
  <si>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</si>
  <si>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</si>
  <si>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</si>
  <si>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</si>
  <si>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</si>
  <si>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</si>
  <si>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</si>
  <si>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</si>
  <si>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</si>
  <si>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</si>
  <si>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</si>
  <si>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</si>
  <si>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</si>
  <si>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</si>
  <si>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</si>
  <si>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</si>
  <si>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</si>
  <si>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</si>
  <si>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</si>
  <si>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</si>
  <si>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</si>
  <si>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</si>
  <si>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</si>
  <si>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</si>
  <si>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</si>
  <si>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</si>
  <si>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</si>
  <si>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</si>
  <si>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</si>
  <si>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</si>
  <si>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</si>
  <si>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</si>
  <si>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</si>
  <si>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</si>
  <si>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</si>
  <si>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</si>
  <si>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</si>
  <si>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</si>
  <si>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</si>
  <si>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</si>
  <si>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</si>
  <si>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</si>
  <si>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</si>
  <si>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</si>
  <si>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</si>
  <si>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</si>
  <si>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</si>
  <si>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</si>
  <si>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</si>
  <si>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</si>
  <si>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</si>
  <si>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</si>
  <si>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</si>
  <si>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</si>
  <si>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</si>
  <si>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</si>
  <si>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</si>
  <si>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</si>
  <si>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</si>
  <si>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</si>
  <si>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</si>
  <si>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</si>
  <si>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</si>
  <si>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</si>
  <si>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</si>
  <si>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</si>
  <si>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</si>
  <si>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</si>
  <si>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</si>
  <si>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</si>
  <si>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</si>
  <si>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</si>
  <si>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</si>
  <si>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</si>
  <si>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</si>
  <si>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</si>
  <si>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</si>
  <si>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</si>
  <si>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</si>
  <si>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</si>
  <si>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</si>
  <si>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</si>
  <si>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</si>
  <si>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</si>
  <si>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</si>
  <si>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</si>
  <si>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</si>
  <si>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</si>
  <si>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</si>
  <si>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</si>
  <si>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</si>
  <si>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</si>
  <si>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</si>
  <si>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</si>
  <si>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</si>
  <si>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</si>
  <si>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</si>
  <si>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</si>
  <si>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</si>
  <si>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</si>
  <si>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</si>
  <si>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</si>
  <si>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</si>
  <si>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</si>
  <si>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</si>
  <si>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</si>
  <si>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</si>
  <si>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</si>
  <si>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</si>
  <si>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</si>
  <si>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</si>
  <si>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</si>
  <si>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</si>
  <si>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</si>
  <si>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</si>
  <si>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</si>
  <si>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</si>
  <si>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</si>
  <si>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</si>
  <si>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</si>
  <si>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</si>
  <si>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</si>
  <si>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</si>
  <si>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</si>
  <si>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</si>
  <si>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</si>
  <si>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</si>
  <si>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</si>
  <si>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</si>
  <si>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</si>
  <si>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</si>
  <si>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</si>
  <si>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</si>
  <si>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</si>
  <si>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</si>
  <si>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</si>
  <si>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</si>
  <si>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</si>
  <si>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</si>
  <si>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</si>
  <si>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</si>
  <si>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</si>
  <si>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</si>
  <si>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</si>
  <si>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</si>
  <si>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</si>
  <si>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</si>
  <si>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</si>
  <si>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</si>
  <si>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</si>
  <si>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</si>
  <si>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</si>
  <si>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</si>
  <si>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</si>
  <si>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</si>
  <si>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</si>
  <si>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</si>
  <si>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</si>
  <si>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</si>
  <si>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</si>
  <si>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</si>
  <si>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</si>
  <si>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</si>
  <si>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</si>
  <si>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</si>
  <si>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</si>
  <si>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</si>
  <si>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</si>
  <si>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</si>
  <si>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</si>
  <si>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</si>
  <si>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</si>
  <si>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</si>
  <si>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</si>
  <si>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</si>
  <si>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</si>
  <si>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</si>
  <si>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</si>
  <si>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</si>
  <si>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</si>
  <si>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</si>
  <si>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</si>
  <si>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</si>
  <si>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</si>
  <si>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</si>
  <si>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</si>
  <si>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</si>
  <si>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</si>
  <si>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</si>
  <si>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</si>
  <si>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</si>
  <si>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</si>
  <si>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</si>
  <si>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</si>
  <si>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</si>
  <si>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</si>
  <si>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</si>
  <si>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</si>
  <si>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</si>
  <si>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</si>
  <si>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</si>
  <si>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</si>
  <si>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</si>
  <si>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</si>
  <si>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</si>
  <si>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</si>
  <si>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</si>
  <si>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</si>
  <si>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</si>
  <si>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</si>
  <si>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</si>
  <si>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</si>
  <si>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</si>
  <si>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</si>
  <si>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</si>
  <si>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</si>
  <si>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</si>
  <si>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</si>
  <si>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</si>
  <si>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</si>
  <si>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</si>
  <si>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</si>
  <si>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</si>
  <si>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</si>
  <si>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</si>
  <si>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</si>
  <si>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</si>
  <si>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</si>
  <si>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</si>
  <si>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</si>
  <si>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</si>
  <si>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</si>
  <si>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</si>
  <si>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</si>
  <si>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</si>
  <si>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</si>
  <si>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</si>
  <si>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</si>
  <si>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</si>
  <si>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</si>
  <si>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</si>
  <si>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</si>
  <si>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</si>
  <si>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</si>
  <si>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</si>
  <si>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</si>
  <si>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</si>
  <si>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</si>
  <si>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</si>
  <si>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</si>
  <si>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</si>
  <si>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</si>
  <si>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</si>
  <si>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</si>
  <si>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</si>
  <si>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</si>
  <si>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</si>
  <si>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</si>
  <si>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</si>
  <si>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</si>
  <si>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</si>
  <si>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</si>
  <si>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</si>
  <si>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</si>
  <si>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</si>
  <si>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</si>
  <si>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</si>
  <si>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</si>
  <si>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</si>
  <si>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</si>
  <si>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</si>
  <si>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</si>
  <si>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</si>
  <si>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</si>
  <si>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</si>
  <si>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</si>
  <si>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</si>
  <si>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</si>
  <si>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</si>
  <si>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</si>
  <si>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</si>
  <si>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</si>
  <si>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</si>
  <si>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</si>
  <si>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</si>
  <si>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</si>
  <si>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</si>
  <si>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</si>
  <si>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</si>
  <si>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</si>
  <si>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</si>
  <si>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</si>
  <si>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</si>
  <si>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</si>
  <si>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</si>
  <si>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</si>
  <si>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</si>
  <si>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</si>
  <si>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</si>
  <si>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</si>
  <si>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</si>
  <si>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</si>
  <si>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</si>
  <si>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</si>
  <si>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</si>
  <si>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</si>
  <si>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</si>
  <si>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</si>
  <si>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</si>
  <si>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</si>
  <si>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</si>
  <si>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</si>
  <si>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</si>
  <si>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</si>
  <si>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</si>
  <si>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</si>
  <si>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</si>
  <si>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</si>
  <si>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</si>
  <si>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</si>
  <si>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</si>
  <si>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</si>
  <si>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</si>
  <si>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</si>
  <si>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</si>
  <si>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</si>
  <si>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</si>
  <si>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</si>
  <si>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</si>
  <si>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</si>
  <si>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</si>
  <si>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</si>
  <si>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</si>
  <si>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</si>
  <si>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</si>
  <si>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</si>
  <si>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</si>
  <si>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</si>
  <si>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</si>
  <si>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</si>
  <si>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</si>
  <si>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</si>
  <si>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</si>
  <si>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</si>
  <si>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</si>
  <si>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</si>
  <si>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</si>
  <si>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</si>
  <si>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</si>
  <si>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</si>
  <si>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</si>
  <si>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</si>
  <si>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</si>
  <si>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</si>
  <si>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</si>
  <si>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</si>
  <si>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</si>
  <si>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</si>
  <si>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</si>
  <si>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</si>
  <si>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PCM-20251103-00001779</t>
  </si>
  <si>
    <t>Access issue at night</t>
  </si>
  <si>
    <t>M-20251103-00001848</t>
  </si>
  <si>
    <t xml:space="preserve">team need 60 mins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</si>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</sst>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5" borderId="8" xfId="0" applyFont="1" applyFill="1" applyBorder="1" applyAlignment="1">
      <alignment horizontal="center" vertical="center" wrapText="1"/>
    </xf>
    <xf numFmtId="0" fontId="13" fillId="7" borderId="8"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03" totalsRowShown="0" headerRowDxfId="174" dataDxfId="173" headerRowBorderDxfId="171" tableBorderDxfId="172" totalsRowBorderDxfId="170">
  <autoFilter ref="A1:L10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25" totalsRowShown="0" headerRowDxfId="157" dataDxfId="156" headerRowBorderDxfId="154" tableBorderDxfId="155" totalsRowBorderDxfId="153">
  <autoFilter ref="A1:CJ12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9" totalsRowShown="0" headerRowDxfId="64" dataDxfId="63" headerRowBorderDxfId="61" tableBorderDxfId="62">
  <autoFilter ref="A1:L106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77" totalsRowShown="0" headerRowDxfId="48" dataDxfId="47" headerRowBorderDxfId="45" tableBorderDxfId="46" totalsRowBorderDxfId="44">
  <autoFilter ref="A1:L7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49" totalsRowShown="0" headerRowDxfId="31" dataDxfId="30" headerRowBorderDxfId="28" tableBorderDxfId="29">
  <autoFilter ref="A1:L34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7" totalsRowShown="0" headerRowDxfId="15" dataDxfId="14" headerRowBorderDxfId="12" tableBorderDxfId="13">
  <autoFilter ref="A1:L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03"/>
  <sheetViews>
    <sheetView workbookViewId="0">
      <selection activeCell="A3" sqref="A3:XFD3"/>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301.98732800925791</v>
      </c>
      <c r="H2" s="77">
        <v>45662.943402777775</v>
      </c>
      <c r="I2" s="60" t="str">
        <f>IFERROR(VLOOKUP(D2,DB!A:F,6,0),"")</f>
        <v>Generator-SG</v>
      </c>
      <c r="J2" s="60" t="str">
        <f>IFERROR(VLOOKUP(D2,DB!A:G,7,0),"")</f>
        <v>Dead</v>
      </c>
      <c r="K2" s="68" t="s">
        <v>39022</v>
      </c>
      <c r="L2" s="66" t="str">
        <f>IFERROR(VLOOKUP(D2,DB!A:I,9,0),"")</f>
        <v>Latis</v>
      </c>
    </row>
    <row r="3" spans="1:15" ht="15" customHeight="1">
      <c r="A3" s="132"/>
      <c r="B3" s="133" t="str">
        <f>IFERROR(VLOOKUP(D3,DB!A:K,11,0),"")</f>
        <v/>
      </c>
      <c r="C3" s="133"/>
      <c r="D3" s="133"/>
      <c r="E3" s="134"/>
      <c r="F3" s="135"/>
      <c r="G3" s="136">
        <f ca="1">IFERROR(NOW()-F3,"")</f>
        <v>45964.935753935184</v>
      </c>
      <c r="H3" s="135"/>
      <c r="I3" s="133" t="str">
        <f>IFERROR(VLOOKUP(D3,DB!A:F,6,0),"")</f>
        <v/>
      </c>
      <c r="J3" s="133" t="str">
        <f>IFERROR(VLOOKUP(D3,DB!A:G,7,0),"")</f>
        <v/>
      </c>
      <c r="K3" s="137"/>
      <c r="L3" s="138" t="str">
        <f>IFERROR(VLOOKUP(D3,DB!A:I,9,0),"")</f>
        <v/>
      </c>
    </row>
    <row r="4" spans="1:15" ht="15" customHeight="1">
      <c r="A4" s="132"/>
      <c r="B4" s="133" t="str">
        <f>IFERROR(VLOOKUP(D4,DB!A:K,11,0),"")</f>
        <v/>
      </c>
      <c r="C4" s="133"/>
      <c r="D4" s="133"/>
      <c r="E4" s="134"/>
      <c r="F4" s="135"/>
      <c r="G4" s="136">
        <f ca="1">IFERROR(NOW()-F4,"")</f>
        <v>45964.935753935184</v>
      </c>
      <c r="H4" s="135"/>
      <c r="I4" s="133" t="str">
        <f>IFERROR(VLOOKUP(D4,DB!A:F,6,0),"")</f>
        <v/>
      </c>
      <c r="J4" s="133" t="str">
        <f>IFERROR(VLOOKUP(D4,DB!A:G,7,0),"")</f>
        <v/>
      </c>
      <c r="K4" s="137"/>
      <c r="L4" s="138" t="str">
        <f>IFERROR(VLOOKUP(D4,DB!A:I,9,0),"")</f>
        <v/>
      </c>
    </row>
    <row r="5" spans="1:15" ht="15" customHeight="1">
      <c r="A5" s="132"/>
      <c r="B5" s="133" t="str">
        <f>IFERROR(VLOOKUP(D5,DB!A:K,11,0),"")</f>
        <v/>
      </c>
      <c r="C5" s="133"/>
      <c r="D5" s="133"/>
      <c r="E5" s="134"/>
      <c r="F5" s="135"/>
      <c r="G5" s="136">
        <f ca="1">IFERROR(NOW()-F5,"")</f>
        <v>45964.935753935184</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45964.935753935184</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45964.935753935184</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45964.935753935184</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45964.935753935184</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45964.935753935184</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45964.935753935184</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45964.935753935184</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45964.935753935184</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45964.935753935184</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45964.935753935184</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45964.935753935184</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45964.935753935184</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45964.935753935184</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45964.935753935184</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45964.935753935184</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45964.935753935184</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45964.935753935184</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45964.935753935184</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45964.935753935184</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45964.935753935184</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45964.935753935184</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45964.935753935184</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45964.935753935184</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45964.935753935184</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45964.935753935184</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45964.935753935184</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45964.935753935184</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45964.935753935184</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45964.935753935184</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45964.935753935184</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45964.935753935184</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45964.935753935184</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45964.935753935184</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45964.935753935184</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45964.935753935184</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45964.935753935184</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45964.935753935184</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45964.935753935184</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45964.935753935184</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45964.935753935184</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45964.935753935184</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45964.935753935184</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45964.935753935184</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45964.935753935184</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45964.935753935184</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45964.935753935184</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45964.935753935184</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45964.935753935184</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45964.935753935184</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45964.935753935184</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45964.935753935184</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45964.935753935184</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45964.935753935184</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45964.935753935184</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45964.935753935184</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45964.935753935184</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45964.935753935184</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45964.935753935184</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45964.935753935184</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45964.935753935184</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45964.935753935184</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45964.935753935184</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45964.935753935184</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45964.935753935184</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45964.935753935184</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45964.935753935184</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45964.935753935184</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45964.935753935184</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45964.935753935184</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45964.935753935184</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45964.935753935184</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45964.935753935184</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45964.935753935184</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45964.935753935184</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45964.935753935184</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45964.935753935184</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45964.935753935184</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45964.935753935184</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45964.935753935184</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45964.935753935184</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45964.935753935184</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45964.935753935184</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45964.935753935184</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45964.935753935184</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45964.935753935184</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45964.935753935184</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45964.935753935184</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45964.935753935184</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45964.935753935184</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45964.935753935184</v>
      </c>
      <c r="H95" s="135"/>
      <c r="I95" s="133" t="str">
        <f>IFERROR(VLOOKUP(D95,DB!A:F,6,0),"")</f>
        <v/>
      </c>
      <c r="J95" s="133" t="str">
        <f>IFERROR(VLOOKUP(D95,DB!A:G,7,0),"")</f>
        <v/>
      </c>
      <c r="K95" s="137"/>
      <c r="L95" s="138" t="str">
        <f>IFERROR(VLOOKUP(D95,DB!A:I,9,0),"")</f>
        <v/>
      </c>
    </row>
    <row r="96" spans="1:12" ht="15" customHeight="1">
      <c r="A96" s="132"/>
      <c r="B96" s="133" t="str">
        <f>IFERROR(VLOOKUP(D96,DB!A:K,11,0),"")</f>
        <v/>
      </c>
      <c r="C96" s="133"/>
      <c r="D96" s="133"/>
      <c r="E96" s="134"/>
      <c r="F96" s="135"/>
      <c r="G96" s="136">
        <f ca="1">IFERROR(NOW()-F96,"")</f>
        <v>45964.935753935184</v>
      </c>
      <c r="H96" s="135"/>
      <c r="I96" s="133" t="str">
        <f>IFERROR(VLOOKUP(D96,DB!A:F,6,0),"")</f>
        <v/>
      </c>
      <c r="J96" s="133" t="str">
        <f>IFERROR(VLOOKUP(D96,DB!A:G,7,0),"")</f>
        <v/>
      </c>
      <c r="K96" s="137"/>
      <c r="L96" s="138" t="str">
        <f>IFERROR(VLOOKUP(D96,DB!A:I,9,0),"")</f>
        <v/>
      </c>
    </row>
    <row r="97" spans="1:12" ht="15" customHeight="1">
      <c r="A97" s="132"/>
      <c r="B97" s="133" t="str">
        <f>IFERROR(VLOOKUP(D97,DB!A:K,11,0),"")</f>
        <v/>
      </c>
      <c r="C97" s="133"/>
      <c r="D97" s="133"/>
      <c r="E97" s="134"/>
      <c r="F97" s="135"/>
      <c r="G97" s="136">
        <f ca="1">IFERROR(NOW()-F97,"")</f>
        <v>45964.935753935184</v>
      </c>
      <c r="H97" s="135"/>
      <c r="I97" s="133" t="str">
        <f>IFERROR(VLOOKUP(D97,DB!A:F,6,0),"")</f>
        <v/>
      </c>
      <c r="J97" s="133" t="str">
        <f>IFERROR(VLOOKUP(D97,DB!A:G,7,0),"")</f>
        <v/>
      </c>
      <c r="K97" s="137"/>
      <c r="L97" s="138" t="str">
        <f>IFERROR(VLOOKUP(D97,DB!A:I,9,0),"")</f>
        <v/>
      </c>
    </row>
    <row r="98" spans="1:12" ht="15" customHeight="1">
      <c r="A98" s="132"/>
      <c r="B98" s="133" t="str">
        <f>IFERROR(VLOOKUP(D98,DB!A:K,11,0),"")</f>
        <v/>
      </c>
      <c r="C98" s="133"/>
      <c r="D98" s="133"/>
      <c r="E98" s="134"/>
      <c r="F98" s="135"/>
      <c r="G98" s="136">
        <f ca="1">IFERROR(NOW()-F98,"")</f>
        <v>45964.935753935184</v>
      </c>
      <c r="H98" s="135"/>
      <c r="I98" s="133" t="str">
        <f>IFERROR(VLOOKUP(D98,DB!A:F,6,0),"")</f>
        <v/>
      </c>
      <c r="J98" s="133" t="str">
        <f>IFERROR(VLOOKUP(D98,DB!A:G,7,0),"")</f>
        <v/>
      </c>
      <c r="K98" s="137"/>
      <c r="L98" s="138" t="str">
        <f>IFERROR(VLOOKUP(D98,DB!A:I,9,0),"")</f>
        <v/>
      </c>
    </row>
    <row r="99" spans="1:12" ht="15" customHeight="1">
      <c r="A99" s="132"/>
      <c r="B99" s="133" t="str">
        <f>IFERROR(VLOOKUP(D99,DB!A:K,11,0),"")</f>
        <v/>
      </c>
      <c r="C99" s="133"/>
      <c r="D99" s="133"/>
      <c r="E99" s="134"/>
      <c r="F99" s="135"/>
      <c r="G99" s="136">
        <f ca="1">IFERROR(NOW()-F99,"")</f>
        <v>45964.935753935184</v>
      </c>
      <c r="H99" s="135"/>
      <c r="I99" s="133" t="str">
        <f>IFERROR(VLOOKUP(D99,DB!A:F,6,0),"")</f>
        <v/>
      </c>
      <c r="J99" s="133" t="str">
        <f>IFERROR(VLOOKUP(D99,DB!A:G,7,0),"")</f>
        <v/>
      </c>
      <c r="K99" s="137"/>
      <c r="L99" s="138" t="str">
        <f>IFERROR(VLOOKUP(D99,DB!A:I,9,0),"")</f>
        <v/>
      </c>
    </row>
    <row r="100" spans="1:12" ht="15" customHeight="1">
      <c r="A100" s="132"/>
      <c r="B100" s="133" t="str">
        <f>IFERROR(VLOOKUP(D100,DB!A:K,11,0),"")</f>
        <v/>
      </c>
      <c r="C100" s="133"/>
      <c r="D100" s="133"/>
      <c r="E100" s="134"/>
      <c r="F100" s="135"/>
      <c r="G100" s="136">
        <f ca="1">IFERROR(NOW()-F100,"")</f>
        <v>45964.935753935184</v>
      </c>
      <c r="H100" s="135"/>
      <c r="I100" s="133" t="str">
        <f>IFERROR(VLOOKUP(D100,DB!A:F,6,0),"")</f>
        <v/>
      </c>
      <c r="J100" s="133" t="str">
        <f>IFERROR(VLOOKUP(D100,DB!A:G,7,0),"")</f>
        <v/>
      </c>
      <c r="K100" s="137"/>
      <c r="L100" s="138" t="str">
        <f>IFERROR(VLOOKUP(D100,DB!A:I,9,0),"")</f>
        <v/>
      </c>
    </row>
    <row r="101" spans="1:12" ht="15" customHeight="1">
      <c r="A101" s="132"/>
      <c r="B101" s="133" t="str">
        <f>IFERROR(VLOOKUP(D101,DB!A:K,11,0),"")</f>
        <v/>
      </c>
      <c r="C101" s="133"/>
      <c r="D101" s="133"/>
      <c r="E101" s="134"/>
      <c r="F101" s="135"/>
      <c r="G101" s="136">
        <f ca="1">IFERROR(NOW()-F101,"")</f>
        <v>45964.935753935184</v>
      </c>
      <c r="H101" s="135"/>
      <c r="I101" s="133" t="str">
        <f>IFERROR(VLOOKUP(D101,DB!A:F,6,0),"")</f>
        <v/>
      </c>
      <c r="J101" s="133" t="str">
        <f>IFERROR(VLOOKUP(D101,DB!A:G,7,0),"")</f>
        <v/>
      </c>
      <c r="K101" s="137"/>
      <c r="L101" s="138" t="str">
        <f>IFERROR(VLOOKUP(D101,DB!A:I,9,0),"")</f>
        <v/>
      </c>
    </row>
    <row r="102" spans="1:12" ht="15" customHeight="1">
      <c r="A102" s="132"/>
      <c r="B102" s="133" t="str">
        <f>IFERROR(VLOOKUP(D102,DB!A:K,11,0),"")</f>
        <v/>
      </c>
      <c r="C102" s="133"/>
      <c r="D102" s="133"/>
      <c r="E102" s="134"/>
      <c r="F102" s="135"/>
      <c r="G102" s="136">
        <f ca="1">IFERROR(NOW()-F102,"")</f>
        <v>45964.935753935184</v>
      </c>
      <c r="H102" s="135"/>
      <c r="I102" s="133" t="str">
        <f>IFERROR(VLOOKUP(D102,DB!A:F,6,0),"")</f>
        <v/>
      </c>
      <c r="J102" s="133" t="str">
        <f>IFERROR(VLOOKUP(D102,DB!A:G,7,0),"")</f>
        <v/>
      </c>
      <c r="K102" s="137"/>
      <c r="L102" s="138" t="str">
        <f>IFERROR(VLOOKUP(D102,DB!A:I,9,0),"")</f>
        <v/>
      </c>
    </row>
    <row r="103" spans="1:12" ht="15" customHeight="1">
      <c r="A103" s="144"/>
      <c r="B103" s="145" t="str">
        <f>IFERROR(VLOOKUP(D103,DB!A:K,11,0),"")</f>
        <v/>
      </c>
      <c r="C103" s="145"/>
      <c r="D103" s="145"/>
      <c r="E103" s="146"/>
      <c r="F103" s="147"/>
      <c r="G103" s="148">
        <f ca="1">IFERROR(NOW()-F103,"")</f>
        <v>45964.935753935184</v>
      </c>
      <c r="H103" s="147"/>
      <c r="I103" s="145" t="str">
        <f>IFERROR(VLOOKUP(D103,DB!A:F,6,0),"")</f>
        <v/>
      </c>
      <c r="J103" s="145" t="str">
        <f>IFERROR(VLOOKUP(D103,DB!A:G,7,0),"")</f>
        <v/>
      </c>
      <c r="K103" s="149"/>
      <c r="L103" s="150" t="str">
        <f>IFERROR(VLOOKUP(D103,DB!A:I,9,0),"")</f>
        <v/>
      </c>
    </row>
  </sheetData>
  <customSheetViews>
    <customSheetView guid="{F6042A99-DD27-4453-835D-0834D95730CC}" filter="1" showAutoFilter="1">
      <pageMargins left="0" right="0" top="0" bottom="0" header="0" footer="0"/>
      <autoFilter ref="B1:M1" xr:uid="{3EB197E6-8910-46E1-8CB4-3B65B27A73CC}"/>
    </customSheetView>
  </customSheetViews>
  <dataValidations count="2">
    <dataValidation allowBlank="1" showInputMessage="1" showErrorMessage="1" sqref="E1" xr:uid="{5DBA255D-CDD9-49FB-AD3C-AF70AB4EE696}"/>
    <dataValidation type="list" allowBlank="1" showInputMessage="1" showErrorMessage="1" sqref="E2:E10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25"/>
  <sheetViews>
    <sheetView workbookViewId="0">
      <selection activeCell="F5" sqref="F5"/>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9.5976562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39023</v>
      </c>
      <c r="N1" s="89" t="s">
        <v>39024</v>
      </c>
      <c r="O1" s="89" t="s">
        <v>39025</v>
      </c>
      <c r="P1" s="89" t="s">
        <v>39026</v>
      </c>
      <c r="Q1" s="89" t="s">
        <v>39027</v>
      </c>
      <c r="R1" s="89" t="s">
        <v>39028</v>
      </c>
      <c r="S1" s="89" t="s">
        <v>39029</v>
      </c>
      <c r="T1" s="89" t="s">
        <v>39030</v>
      </c>
      <c r="U1" s="89" t="s">
        <v>39031</v>
      </c>
      <c r="V1" s="89" t="s">
        <v>39032</v>
      </c>
      <c r="W1" s="89" t="s">
        <v>39033</v>
      </c>
      <c r="X1" s="89" t="s">
        <v>39034</v>
      </c>
      <c r="Y1" s="89" t="s">
        <v>39035</v>
      </c>
      <c r="Z1" s="89" t="s">
        <v>39036</v>
      </c>
      <c r="AA1" s="89" t="s">
        <v>39037</v>
      </c>
      <c r="AB1" s="89" t="s">
        <v>39038</v>
      </c>
      <c r="AC1" s="89" t="s">
        <v>39039</v>
      </c>
      <c r="AD1" s="89" t="s">
        <v>39040</v>
      </c>
      <c r="AE1" s="89" t="s">
        <v>39041</v>
      </c>
      <c r="AF1" s="89" t="s">
        <v>39042</v>
      </c>
      <c r="AG1" s="89" t="s">
        <v>39043</v>
      </c>
      <c r="AH1" s="89" t="s">
        <v>39044</v>
      </c>
      <c r="AI1" s="89" t="s">
        <v>39045</v>
      </c>
      <c r="AJ1" s="89" t="s">
        <v>39046</v>
      </c>
      <c r="AK1" s="89" t="s">
        <v>39047</v>
      </c>
      <c r="AL1" s="89" t="s">
        <v>39048</v>
      </c>
      <c r="AM1" s="89" t="s">
        <v>39049</v>
      </c>
      <c r="AN1" s="89" t="s">
        <v>39050</v>
      </c>
      <c r="AO1" s="89" t="s">
        <v>39051</v>
      </c>
      <c r="AP1" s="89" t="s">
        <v>39052</v>
      </c>
      <c r="AQ1" s="89" t="s">
        <v>39053</v>
      </c>
      <c r="AR1" s="89" t="s">
        <v>39054</v>
      </c>
      <c r="AS1" s="89" t="s">
        <v>39055</v>
      </c>
      <c r="AT1" s="89" t="s">
        <v>39056</v>
      </c>
      <c r="AU1" s="89" t="s">
        <v>39057</v>
      </c>
      <c r="AV1" s="89" t="s">
        <v>39058</v>
      </c>
      <c r="AW1" s="89" t="s">
        <v>39059</v>
      </c>
      <c r="AX1" s="89" t="s">
        <v>39060</v>
      </c>
      <c r="AY1" s="89" t="s">
        <v>39061</v>
      </c>
      <c r="AZ1" s="89" t="s">
        <v>39062</v>
      </c>
      <c r="BA1" s="89" t="s">
        <v>39063</v>
      </c>
      <c r="BB1" s="89" t="s">
        <v>39064</v>
      </c>
      <c r="BC1" s="89" t="s">
        <v>39065</v>
      </c>
      <c r="BD1" s="89" t="s">
        <v>39066</v>
      </c>
      <c r="BE1" s="89" t="s">
        <v>39067</v>
      </c>
      <c r="BF1" s="89" t="s">
        <v>39068</v>
      </c>
      <c r="BG1" s="89" t="s">
        <v>39069</v>
      </c>
      <c r="BH1" s="89" t="s">
        <v>39070</v>
      </c>
      <c r="BI1" s="89" t="s">
        <v>39071</v>
      </c>
      <c r="BJ1" s="89" t="s">
        <v>39072</v>
      </c>
      <c r="BK1" s="89" t="s">
        <v>39073</v>
      </c>
      <c r="BL1" s="89" t="s">
        <v>39074</v>
      </c>
      <c r="BM1" s="89" t="s">
        <v>39075</v>
      </c>
      <c r="BN1" s="89" t="s">
        <v>39076</v>
      </c>
      <c r="BO1" s="89" t="s">
        <v>39077</v>
      </c>
      <c r="BP1" s="89" t="s">
        <v>39078</v>
      </c>
      <c r="BQ1" s="89" t="s">
        <v>39079</v>
      </c>
      <c r="BR1" s="89" t="s">
        <v>39080</v>
      </c>
      <c r="BS1" s="89" t="s">
        <v>39081</v>
      </c>
      <c r="BT1" s="89" t="s">
        <v>39082</v>
      </c>
      <c r="BU1" s="89" t="s">
        <v>39083</v>
      </c>
      <c r="BV1" s="89" t="s">
        <v>39084</v>
      </c>
      <c r="BW1" s="89" t="s">
        <v>39085</v>
      </c>
      <c r="BX1" s="89" t="s">
        <v>39086</v>
      </c>
      <c r="BY1" s="89" t="s">
        <v>39087</v>
      </c>
      <c r="BZ1" s="89" t="s">
        <v>39088</v>
      </c>
      <c r="CA1" s="89" t="s">
        <v>39089</v>
      </c>
      <c r="CB1" s="89" t="s">
        <v>39090</v>
      </c>
      <c r="CC1" s="89" t="s">
        <v>39091</v>
      </c>
      <c r="CD1" s="89" t="s">
        <v>39092</v>
      </c>
      <c r="CE1" s="89" t="s">
        <v>39093</v>
      </c>
      <c r="CF1" s="89" t="s">
        <v>39094</v>
      </c>
      <c r="CG1" s="89" t="s">
        <v>39095</v>
      </c>
      <c r="CH1" s="89" t="s">
        <v>39096</v>
      </c>
      <c r="CI1" s="89" t="s">
        <v>39097</v>
      </c>
      <c r="CJ1" s="89" t="s">
        <v>39098</v>
      </c>
    </row>
    <row r="2" spans="1:88" s="69" customFormat="1" ht="31.5" customHeight="1">
      <c r="A2" s="62" t="s">
        <v>39099</v>
      </c>
      <c r="B2" s="62" t="s">
        <v>27</v>
      </c>
      <c r="C2" s="62">
        <v>1</v>
      </c>
      <c r="D2" s="62" t="s">
        <v>19542</v>
      </c>
      <c r="E2" s="86" t="s">
        <v>39100</v>
      </c>
      <c r="F2" s="75">
        <v>45322.056979166664</v>
      </c>
      <c r="G2" s="76" t="s">
        <v>39101</v>
      </c>
      <c r="H2" s="88">
        <v>45322.050729166665</v>
      </c>
      <c r="I2" s="62" t="s">
        <v>88</v>
      </c>
      <c r="J2" s="62" t="s">
        <v>65</v>
      </c>
      <c r="K2" s="87" t="s">
        <v>39102</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39103</v>
      </c>
      <c r="B3" s="62" t="str">
        <f>IFERROR(VLOOKUP(D3,DB!A:K,11,0),"")</f>
        <v>R2</v>
      </c>
      <c r="C3" s="62">
        <v>1</v>
      </c>
      <c r="D3" s="62" t="s">
        <v>25643</v>
      </c>
      <c r="E3" s="86" t="s">
        <v>39021</v>
      </c>
      <c r="F3" s="75">
        <v>45824.999837962961</v>
      </c>
      <c r="G3" s="76">
        <f ca="1">IFERROR(NOW()-F3,"-")</f>
        <v>139.93591597222257</v>
      </c>
      <c r="H3" s="75">
        <v>45824.993587962963</v>
      </c>
      <c r="I3" s="62" t="str">
        <f>IFERROR(VLOOKUP(D3,DB!A:F,6,0),"")</f>
        <v>Generator-SG</v>
      </c>
      <c r="J3" s="62" t="str">
        <f>IFERROR(VLOOKUP(D3,DB!A:G,7,0),"")</f>
        <v>Good</v>
      </c>
      <c r="K3" s="87" t="s">
        <v>39104</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1.5" customHeight="1">
      <c r="A4" s="112" t="s">
        <v>39105</v>
      </c>
      <c r="B4" s="18" t="str">
        <f>IFERROR(VLOOKUP(D4,DB!A:K,11,0),"")</f>
        <v>R2</v>
      </c>
      <c r="C4" s="18">
        <v>1</v>
      </c>
      <c r="D4" s="18" t="s">
        <v>27532</v>
      </c>
      <c r="E4" s="113" t="s">
        <v>39100</v>
      </c>
      <c r="F4" s="114">
        <v>45958.742083333331</v>
      </c>
      <c r="G4" s="115">
        <f ca="1">IFERROR(NOW()-F4,"-")</f>
        <v>6.1936706018532277</v>
      </c>
      <c r="H4" s="114">
        <v>45958.649699074071</v>
      </c>
      <c r="I4" s="18" t="str">
        <f>IFERROR(VLOOKUP(D4,DB!A:F,6,0),"")</f>
        <v>Generator-SG</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t="s">
        <v>39107</v>
      </c>
      <c r="B5" s="18" t="str">
        <f>IFERROR(VLOOKUP(D5,DB!A:K,11,0),"")</f>
        <v>R2</v>
      </c>
      <c r="C5" s="18">
        <v>7</v>
      </c>
      <c r="D5" s="18" t="s">
        <v>38854</v>
      </c>
      <c r="E5" s="113" t="s">
        <v>39100</v>
      </c>
      <c r="F5" s="114">
        <v>45964.868946759256</v>
      </c>
      <c r="G5" s="115">
        <f ca="1">IFERROR(NOW()-F5,"-")</f>
        <v>6.6807175928261131E-2</v>
      </c>
      <c r="H5" s="114">
        <v>45964.863391203704</v>
      </c>
      <c r="I5" s="18" t="str">
        <f>IFERROR(VLOOKUP(D5,DB!A:F,6,0),"")</f>
        <v>Power cube</v>
      </c>
      <c r="J5" s="18" t="str">
        <f>IFERROR(VLOOKUP(D5,DB!A:G,7,0),"")</f>
        <v>In progress+No BB Design</v>
      </c>
      <c r="K5" s="19" t="s">
        <v>39108</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c r="B6" s="18" t="str">
        <f>IFERROR(VLOOKUP(D6,DB!A:K,11,0),"")</f>
        <v/>
      </c>
      <c r="C6" s="18"/>
      <c r="D6" s="18"/>
      <c r="E6" s="113"/>
      <c r="F6" s="114"/>
      <c r="G6" s="115">
        <f ca="1">IFERROR(NOW()-F6,"-")</f>
        <v>45964.935753935184</v>
      </c>
      <c r="H6" s="11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45964.935753935184</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45964.935753935184</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45964.935753935184</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45964.935753935184</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45964.935753935184</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45964.935753935184</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45964.935753935184</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45964.935753935184</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45964.935753935184</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45964.935753935184</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45964.935753935184</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45964.935753935184</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45964.935753935184</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45964.935753935184</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45964.935753935184</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45964.935753935184</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45964.935753935184</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45964.935753935184</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45964.935753935184</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45964.935753935184</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45964.935753935184</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45964.935753935184</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45964.935753935184</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45964.935753935184</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45964.935753935184</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45964.935753935184</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45964.935753935184</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45964.935753935184</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45964.935753935184</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45964.935753935184</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45964.935753935184</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45964.935753935184</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45964.935753935184</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45964.935753935184</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45964.935753935184</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45964.935753935184</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45964.935753935184</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45964.935753935184</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45964.935753935184</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45964.935753935184</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45964.935753935184</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45964.935753935184</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45964.935753935184</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45964.935753935184</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45964.935753935184</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45964.935753935184</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45964.935753935184</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45964.935753935184</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45964.935753935184</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45964.935753935184</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45964.935753935184</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45964.935753935184</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45964.935753935184</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45964.935753935184</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45964.935753935184</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45964.935753935184</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45964.935753935184</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45964.935753935184</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45964.935753935184</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45964.935753935184</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45964.935753935184</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45964.935753935184</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45964.935753935184</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45964.935753935184</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45964.935753935184</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45964.935753935184</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45964.935753935184</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45964.935753935184</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45964.935753935184</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45964.935753935184</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45964.935753935184</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45964.935753935184</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45964.935753935184</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45964.935753935184</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45964.935753935184</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45964.935753935184</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45964.935753935184</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45964.935753935184</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45964.935753935184</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45964.935753935184</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45964.935753935184</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45964.935753935184</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45964.935753935184</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45964.935753935184</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45964.935753935184</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45964.935753935184</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45964.935753935184</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45964.935753935184</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45964.935753935184</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45964.935753935184</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45964.935753935184</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45964.935753935184</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45964.935753935184</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45964.935753935184</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45964.935753935184</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45964.935753935184</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45964.935753935184</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45964.935753935184</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45964.935753935184</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45964.935753935184</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45964.935753935184</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45964.935753935184</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45964.935753935184</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45964.935753935184</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45964.935753935184</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12"/>
      <c r="B112" s="18" t="str">
        <f>IFERROR(VLOOKUP(D112,DB!A:K,11,0),"")</f>
        <v/>
      </c>
      <c r="C112" s="18"/>
      <c r="D112" s="18"/>
      <c r="E112" s="113"/>
      <c r="F112" s="114"/>
      <c r="G112" s="115">
        <f ca="1">IFERROR(NOW()-F112,"-")</f>
        <v>45964.935753935184</v>
      </c>
      <c r="H112" s="11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0"/>
    </row>
    <row r="113" spans="1:88" ht="31.5" customHeight="1">
      <c r="A113" s="112"/>
      <c r="B113" s="18" t="str">
        <f>IFERROR(VLOOKUP(D113,DB!A:K,11,0),"")</f>
        <v/>
      </c>
      <c r="C113" s="18"/>
      <c r="D113" s="18"/>
      <c r="E113" s="113"/>
      <c r="F113" s="114"/>
      <c r="G113" s="115">
        <f ca="1">IFERROR(NOW()-F113,"-")</f>
        <v>45964.935753935184</v>
      </c>
      <c r="H113" s="11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0"/>
    </row>
    <row r="114" spans="1:88" ht="31.5" customHeight="1">
      <c r="A114" s="112"/>
      <c r="B114" s="18" t="str">
        <f>IFERROR(VLOOKUP(D114,DB!A:K,11,0),"")</f>
        <v/>
      </c>
      <c r="C114" s="18"/>
      <c r="D114" s="18"/>
      <c r="E114" s="113"/>
      <c r="F114" s="114"/>
      <c r="G114" s="115">
        <f ca="1">IFERROR(NOW()-F114,"-")</f>
        <v>45964.935753935184</v>
      </c>
      <c r="H114" s="11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0"/>
    </row>
    <row r="115" spans="1:88" ht="31.5" customHeight="1">
      <c r="A115" s="112"/>
      <c r="B115" s="18" t="str">
        <f>IFERROR(VLOOKUP(D115,DB!A:K,11,0),"")</f>
        <v/>
      </c>
      <c r="C115" s="18"/>
      <c r="D115" s="18"/>
      <c r="E115" s="113"/>
      <c r="F115" s="114"/>
      <c r="G115" s="115">
        <f ca="1">IFERROR(NOW()-F115,"-")</f>
        <v>45964.935753935184</v>
      </c>
      <c r="H115" s="11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0"/>
    </row>
    <row r="116" spans="1:88" ht="31.5" customHeight="1">
      <c r="A116" s="112"/>
      <c r="B116" s="18" t="str">
        <f>IFERROR(VLOOKUP(D116,DB!A:K,11,0),"")</f>
        <v/>
      </c>
      <c r="C116" s="18"/>
      <c r="D116" s="18"/>
      <c r="E116" s="113"/>
      <c r="F116" s="114"/>
      <c r="G116" s="115">
        <f ca="1">IFERROR(NOW()-F116,"-")</f>
        <v>45964.935753935184</v>
      </c>
      <c r="H116" s="11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0"/>
    </row>
    <row r="117" spans="1:88" ht="31.5" customHeight="1">
      <c r="A117" s="112"/>
      <c r="B117" s="18" t="str">
        <f>IFERROR(VLOOKUP(D117,DB!A:K,11,0),"")</f>
        <v/>
      </c>
      <c r="C117" s="18"/>
      <c r="D117" s="18"/>
      <c r="E117" s="113"/>
      <c r="F117" s="114"/>
      <c r="G117" s="115">
        <f ca="1">IFERROR(NOW()-F117,"-")</f>
        <v>45964.935753935184</v>
      </c>
      <c r="H117" s="11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0"/>
    </row>
    <row r="118" spans="1:88" ht="31.5" customHeight="1">
      <c r="A118" s="112"/>
      <c r="B118" s="18" t="str">
        <f>IFERROR(VLOOKUP(D118,DB!A:K,11,0),"")</f>
        <v/>
      </c>
      <c r="C118" s="18"/>
      <c r="D118" s="18"/>
      <c r="E118" s="113"/>
      <c r="F118" s="114"/>
      <c r="G118" s="115">
        <f ca="1">IFERROR(NOW()-F118,"-")</f>
        <v>45964.935753935184</v>
      </c>
      <c r="H118" s="11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0"/>
    </row>
    <row r="119" spans="1:88" ht="31.5" customHeight="1">
      <c r="A119" s="112"/>
      <c r="B119" s="18" t="str">
        <f>IFERROR(VLOOKUP(D119,DB!A:K,11,0),"")</f>
        <v/>
      </c>
      <c r="C119" s="18"/>
      <c r="D119" s="18"/>
      <c r="E119" s="113"/>
      <c r="F119" s="114"/>
      <c r="G119" s="115">
        <f ca="1">IFERROR(NOW()-F119,"-")</f>
        <v>45964.935753935184</v>
      </c>
      <c r="H119" s="11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0"/>
    </row>
    <row r="120" spans="1:88" ht="31.5" customHeight="1">
      <c r="A120" s="112"/>
      <c r="B120" s="18" t="str">
        <f>IFERROR(VLOOKUP(D120,DB!A:K,11,0),"")</f>
        <v/>
      </c>
      <c r="C120" s="18"/>
      <c r="D120" s="18"/>
      <c r="E120" s="113"/>
      <c r="F120" s="114"/>
      <c r="G120" s="115">
        <f ca="1">IFERROR(NOW()-F120,"-")</f>
        <v>45964.935753935184</v>
      </c>
      <c r="H120" s="11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0"/>
    </row>
    <row r="121" spans="1:88" ht="31.5" customHeight="1">
      <c r="A121" s="112"/>
      <c r="B121" s="18" t="str">
        <f>IFERROR(VLOOKUP(D121,DB!A:K,11,0),"")</f>
        <v/>
      </c>
      <c r="C121" s="18"/>
      <c r="D121" s="18"/>
      <c r="E121" s="113"/>
      <c r="F121" s="114"/>
      <c r="G121" s="115">
        <f ca="1">IFERROR(NOW()-F121,"-")</f>
        <v>45964.935753935184</v>
      </c>
      <c r="H121" s="11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0"/>
    </row>
    <row r="122" spans="1:88" ht="31.5" customHeight="1">
      <c r="A122" s="112"/>
      <c r="B122" s="18" t="str">
        <f>IFERROR(VLOOKUP(D122,DB!A:K,11,0),"")</f>
        <v/>
      </c>
      <c r="C122" s="18"/>
      <c r="D122" s="18"/>
      <c r="E122" s="113"/>
      <c r="F122" s="114"/>
      <c r="G122" s="115">
        <f ca="1">IFERROR(NOW()-F122,"-")</f>
        <v>45964.935753935184</v>
      </c>
      <c r="H122" s="11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0"/>
    </row>
    <row r="123" spans="1:88" ht="31.5" customHeight="1">
      <c r="A123" s="112"/>
      <c r="B123" s="18" t="str">
        <f>IFERROR(VLOOKUP(D123,DB!A:K,11,0),"")</f>
        <v/>
      </c>
      <c r="C123" s="18"/>
      <c r="D123" s="18"/>
      <c r="E123" s="113"/>
      <c r="F123" s="114"/>
      <c r="G123" s="115">
        <f ca="1">IFERROR(NOW()-F123,"-")</f>
        <v>45964.935753935184</v>
      </c>
      <c r="H123" s="11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0"/>
    </row>
    <row r="124" spans="1:88" ht="31.5" customHeight="1">
      <c r="A124" s="112"/>
      <c r="B124" s="18" t="str">
        <f>IFERROR(VLOOKUP(D124,DB!A:K,11,0),"")</f>
        <v/>
      </c>
      <c r="C124" s="18"/>
      <c r="D124" s="18"/>
      <c r="E124" s="113"/>
      <c r="F124" s="114"/>
      <c r="G124" s="115">
        <f ca="1">IFERROR(NOW()-F124,"-")</f>
        <v>45964.935753935184</v>
      </c>
      <c r="H124" s="11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0"/>
    </row>
    <row r="125" spans="1:88" ht="31.5" customHeight="1">
      <c r="A125" s="160"/>
      <c r="B125" s="161" t="str">
        <f>IFERROR(VLOOKUP(D125,DB!A:K,11,0),"")</f>
        <v/>
      </c>
      <c r="C125" s="161"/>
      <c r="D125" s="161"/>
      <c r="E125" s="162"/>
      <c r="F125" s="163"/>
      <c r="G125" s="164">
        <f ca="1">IFERROR(NOW()-F125,"-")</f>
        <v>45964.935753935184</v>
      </c>
      <c r="H125" s="163"/>
      <c r="I125" s="161" t="str">
        <f>IFERROR(VLOOKUP(D125,DB!A:F,6,0),"")</f>
        <v/>
      </c>
      <c r="J125" s="161" t="str">
        <f>IFERROR(VLOOKUP(D125,DB!A:G,7,0),"")</f>
        <v/>
      </c>
      <c r="K125" s="165"/>
      <c r="L125" s="161" t="str">
        <f>IFERROR(VLOOKUP(D125,DB!A:I,9,0),"")</f>
        <v/>
      </c>
      <c r="M125" s="161"/>
      <c r="N125" s="161"/>
      <c r="O125" s="161"/>
      <c r="P125" s="161"/>
      <c r="Q125" s="161"/>
      <c r="R125" s="161"/>
      <c r="S125" s="161"/>
      <c r="T125" s="161"/>
      <c r="U125" s="161"/>
      <c r="V125" s="161"/>
      <c r="W125" s="161"/>
      <c r="X125" s="161"/>
      <c r="Y125" s="161"/>
      <c r="Z125" s="161"/>
      <c r="AA125" s="161"/>
      <c r="AB125" s="161"/>
      <c r="AC125" s="161"/>
      <c r="AD125" s="161"/>
      <c r="AE125" s="161"/>
      <c r="AF125" s="161"/>
      <c r="AG125" s="161"/>
      <c r="AH125" s="161"/>
      <c r="AI125" s="161"/>
      <c r="AJ125" s="161"/>
      <c r="AK125" s="161"/>
      <c r="AL125" s="161"/>
      <c r="AM125" s="161"/>
      <c r="AN125" s="161"/>
      <c r="AO125" s="161"/>
      <c r="AP125" s="161"/>
      <c r="AQ125" s="161"/>
      <c r="AR125" s="161"/>
      <c r="AS125" s="161"/>
      <c r="AT125" s="161"/>
      <c r="AU125" s="161"/>
      <c r="AV125" s="161"/>
      <c r="AW125" s="161"/>
      <c r="AX125" s="161"/>
      <c r="AY125" s="161"/>
      <c r="AZ125" s="161"/>
      <c r="BA125" s="161"/>
      <c r="BB125" s="161"/>
      <c r="BC125" s="161"/>
      <c r="BD125" s="161"/>
      <c r="BE125" s="161"/>
      <c r="BF125" s="161"/>
      <c r="BG125" s="161"/>
      <c r="BH125" s="161"/>
      <c r="BI125" s="161"/>
      <c r="BJ125" s="161"/>
      <c r="BK125" s="161"/>
      <c r="BL125" s="161"/>
      <c r="BM125" s="161"/>
      <c r="BN125" s="161"/>
      <c r="BO125" s="161"/>
      <c r="BP125" s="161"/>
      <c r="BQ125" s="161"/>
      <c r="BR125" s="161"/>
      <c r="BS125" s="161"/>
      <c r="BT125" s="161"/>
      <c r="BU125" s="161"/>
      <c r="BV125" s="161"/>
      <c r="BW125" s="161"/>
      <c r="BX125" s="161"/>
      <c r="BY125" s="161"/>
      <c r="BZ125" s="161"/>
      <c r="CA125" s="161"/>
      <c r="CB125" s="161"/>
      <c r="CC125" s="161"/>
      <c r="CD125" s="161"/>
      <c r="CE125" s="161"/>
      <c r="CF125" s="161"/>
      <c r="CG125" s="161"/>
      <c r="CH125" s="161"/>
      <c r="CI125" s="161"/>
      <c r="CJ125" s="166"/>
    </row>
  </sheetData>
  <dataValidations count="2">
    <dataValidation allowBlank="1" showInputMessage="1" showErrorMessage="1" sqref="E1" xr:uid="{4D935161-CDD3-4592-B877-3FB59C99E142}"/>
    <dataValidation type="list" allowBlank="1" showInputMessage="1" showErrorMessage="1" sqref="E3:E12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9"/>
  <sheetViews>
    <sheetView tabSelected="1" workbookViewId="0">
      <selection activeCell="A7" sqref="A7"/>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t="s">
        <v>39109</v>
      </c>
      <c r="B2" s="62" t="str">
        <f>IFERROR(VLOOKUP(D2,DB!A:K,11,0),"")</f>
        <v>R3</v>
      </c>
      <c r="C2" s="18">
        <v>3</v>
      </c>
      <c r="D2" s="18" t="s">
        <v>22290</v>
      </c>
      <c r="E2" s="18" t="s">
        <v>39021</v>
      </c>
      <c r="F2" s="20">
        <v>45964.918449074074</v>
      </c>
      <c r="G2" s="21">
        <f t="shared" ref="G2:G30" ca="1" si="0">IFERROR(NOW()-F2,"-")</f>
        <v>1.7304861110460479E-2</v>
      </c>
      <c r="H2" s="22">
        <v>45964.909502314818</v>
      </c>
      <c r="I2" s="19" t="str">
        <f>IFERROR(VLOOKUP(D2,DB!A:F,6,0),"")</f>
        <v>SCECO</v>
      </c>
      <c r="J2" s="18" t="str">
        <f>IFERROR(VLOOKUP(D2,DB!A:G,7,0),"")</f>
        <v>In progress</v>
      </c>
      <c r="K2" s="46" t="s">
        <v>39110</v>
      </c>
      <c r="L2" s="23" t="str">
        <f>IFERROR(VLOOKUP(D2,DB!A:I,9,0),"")</f>
        <v>Latis</v>
      </c>
    </row>
    <row r="3" spans="1:13" ht="15" customHeight="1">
      <c r="A3" s="19"/>
      <c r="B3" s="62" t="str">
        <f>IFERROR(VLOOKUP(D3,DB!A:K,11,0),"")</f>
        <v/>
      </c>
      <c r="C3" s="18"/>
      <c r="D3" s="18"/>
      <c r="E3" s="18"/>
      <c r="F3" s="20"/>
      <c r="G3" s="21">
        <f t="shared" ca="1" si="0"/>
        <v>45964.935753935184</v>
      </c>
      <c r="H3" s="22"/>
      <c r="I3" s="19" t="str">
        <f>IFERROR(VLOOKUP(D3,DB!A:F,6,0),"")</f>
        <v/>
      </c>
      <c r="J3" s="18" t="str">
        <f>IFERROR(VLOOKUP(D3,DB!A:G,7,0),"")</f>
        <v/>
      </c>
      <c r="K3" s="46"/>
      <c r="L3" s="23" t="str">
        <f>IFERROR(VLOOKUP(D3,DB!A:I,9,0),"")</f>
        <v/>
      </c>
    </row>
    <row r="4" spans="1:13" ht="15" customHeight="1">
      <c r="A4" s="19"/>
      <c r="B4" s="62" t="str">
        <f>IFERROR(VLOOKUP(D4,DB!A:K,11,0),"")</f>
        <v/>
      </c>
      <c r="C4" s="18"/>
      <c r="D4" s="18"/>
      <c r="E4" s="18"/>
      <c r="F4" s="20"/>
      <c r="G4" s="21">
        <f t="shared" ca="1" si="0"/>
        <v>45964.935753935184</v>
      </c>
      <c r="H4" s="22"/>
      <c r="I4" s="19" t="str">
        <f>IFERROR(VLOOKUP(D4,DB!A:F,6,0),"")</f>
        <v/>
      </c>
      <c r="J4" s="18" t="str">
        <f>IFERROR(VLOOKUP(D4,DB!A:G,7,0),"")</f>
        <v/>
      </c>
      <c r="K4" s="46"/>
      <c r="L4" s="23" t="str">
        <f>IFERROR(VLOOKUP(D4,DB!A:I,9,0),"")</f>
        <v/>
      </c>
    </row>
    <row r="5" spans="1:13" ht="15" customHeight="1">
      <c r="A5" s="19"/>
      <c r="B5" s="62" t="str">
        <f>IFERROR(VLOOKUP(D5,DB!A:K,11,0),"")</f>
        <v/>
      </c>
      <c r="C5" s="18"/>
      <c r="D5" s="18"/>
      <c r="E5" s="18"/>
      <c r="F5" s="20"/>
      <c r="G5" s="21">
        <f t="shared" ca="1" si="0"/>
        <v>45964.935753935184</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45964.935753935184</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45964.935753935184</v>
      </c>
      <c r="H7" s="22"/>
      <c r="I7" s="19" t="str">
        <f>IFERROR(VLOOKUP(D7,DB!A:F,6,0),"")</f>
        <v/>
      </c>
      <c r="J7" s="18" t="str">
        <f>IFERROR(VLOOKUP(D7,DB!A:G,7,0),"")</f>
        <v/>
      </c>
      <c r="K7" s="46"/>
      <c r="L7" s="23" t="str">
        <f>IFERROR(VLOOKUP(D7,DB!A:I,9,0),"")</f>
        <v/>
      </c>
    </row>
    <row r="8" spans="1:13" ht="15" customHeight="1">
      <c r="A8" s="19"/>
      <c r="B8" s="62" t="str">
        <f>IFERROR(VLOOKUP(D8,DB!A:K,11,0),"")</f>
        <v/>
      </c>
      <c r="C8" s="18"/>
      <c r="D8" s="18"/>
      <c r="E8" s="18"/>
      <c r="F8" s="20"/>
      <c r="G8" s="21">
        <f t="shared" ca="1" si="0"/>
        <v>45964.935753935184</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45964.935753935184</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45964.935753935184</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45964.935753935184</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45964.935753935184</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45964.935753935184</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45964.935753935184</v>
      </c>
      <c r="H14" s="22"/>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45964.935753935184</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45964.935753935184</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45964.935753935184</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45964.935753935184</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45964.935753935184</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45964.935753935184</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45964.935753935184</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45964.935753935184</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45964.935753935184</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45964.935753935184</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45964.935753935184</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45964.935753935184</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ca="1" si="0"/>
        <v>45964.935753935184</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0"/>
        <v>45964.935753935184</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0"/>
        <v>45964.935753935184</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0"/>
        <v>45964.935753935184</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ref="G31:G94" ca="1" si="1">IFERROR(NOW()-F31,"-")</f>
        <v>45964.935753935184</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1"/>
        <v>45964.935753935184</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1"/>
        <v>45964.935753935184</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1"/>
        <v>45964.935753935184</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1"/>
        <v>45964.935753935184</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1"/>
        <v>45964.935753935184</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1"/>
        <v>45964.935753935184</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1"/>
        <v>45964.935753935184</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1"/>
        <v>45964.935753935184</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1"/>
        <v>45964.935753935184</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1"/>
        <v>45964.935753935184</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1"/>
        <v>45964.935753935184</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1"/>
        <v>45964.935753935184</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45964.935753935184</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45964.935753935184</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45964.935753935184</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45964.935753935184</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45964.935753935184</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45964.935753935184</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45964.935753935184</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45964.935753935184</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45964.935753935184</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45964.935753935184</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45964.935753935184</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45964.935753935184</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45964.935753935184</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45964.935753935184</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45964.935753935184</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45964.935753935184</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45964.935753935184</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45964.935753935184</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45964.935753935184</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45964.935753935184</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45964.935753935184</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45964.935753935184</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45964.935753935184</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45964.935753935184</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45964.935753935184</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45964.935753935184</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45964.935753935184</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45964.935753935184</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45964.935753935184</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45964.935753935184</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45964.935753935184</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45964.935753935184</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45964.935753935184</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45964.935753935184</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45964.935753935184</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45964.935753935184</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45964.935753935184</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45964.935753935184</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45964.935753935184</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45964.935753935184</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45964.935753935184</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45964.935753935184</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45964.935753935184</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45964.935753935184</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45964.935753935184</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45964.935753935184</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45964.935753935184</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ca="1" si="1"/>
        <v>45964.935753935184</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1"/>
        <v>45964.935753935184</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1"/>
        <v>45964.935753935184</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1"/>
        <v>45964.935753935184</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ref="G95:G158" ca="1" si="2">IFERROR(NOW()-F95,"-")</f>
        <v>45964.935753935184</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2"/>
        <v>45964.935753935184</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2"/>
        <v>45964.935753935184</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2"/>
        <v>45964.935753935184</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2"/>
        <v>45964.935753935184</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2"/>
        <v>45964.935753935184</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2"/>
        <v>45964.935753935184</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2"/>
        <v>45964.935753935184</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2"/>
        <v>45964.935753935184</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2"/>
        <v>45964.935753935184</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2"/>
        <v>45964.935753935184</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2"/>
        <v>45964.935753935184</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2"/>
        <v>45964.935753935184</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45964.935753935184</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45964.935753935184</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45964.935753935184</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45964.935753935184</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45964.935753935184</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45964.935753935184</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45964.935753935184</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45964.935753935184</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45964.935753935184</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45964.935753935184</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45964.935753935184</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45964.935753935184</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45964.935753935184</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45964.935753935184</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45964.935753935184</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45964.935753935184</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45964.935753935184</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45964.935753935184</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45964.935753935184</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45964.935753935184</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45964.935753935184</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45964.935753935184</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45964.935753935184</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45964.935753935184</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45964.935753935184</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45964.935753935184</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45964.935753935184</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45964.935753935184</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45964.935753935184</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45964.935753935184</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45964.935753935184</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45964.935753935184</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45964.935753935184</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45964.935753935184</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45964.935753935184</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45964.935753935184</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45964.935753935184</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45964.935753935184</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45964.935753935184</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45964.935753935184</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45964.935753935184</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45964.935753935184</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45964.935753935184</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45964.935753935184</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45964.935753935184</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45964.935753935184</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45964.935753935184</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ca="1" si="2"/>
        <v>45964.935753935184</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2"/>
        <v>45964.935753935184</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2"/>
        <v>45964.935753935184</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2"/>
        <v>45964.935753935184</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ref="G159:G222" ca="1" si="3">IFERROR(NOW()-F159,"-")</f>
        <v>45964.935753935184</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3"/>
        <v>45964.935753935184</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3"/>
        <v>45964.935753935184</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3"/>
        <v>45964.935753935184</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3"/>
        <v>45964.935753935184</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3"/>
        <v>45964.935753935184</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3"/>
        <v>45964.935753935184</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3"/>
        <v>45964.935753935184</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3"/>
        <v>45964.935753935184</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3"/>
        <v>45964.935753935184</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3"/>
        <v>45964.935753935184</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3"/>
        <v>45964.935753935184</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3"/>
        <v>45964.935753935184</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45964.935753935184</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45964.935753935184</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45964.935753935184</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45964.935753935184</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45964.935753935184</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45964.935753935184</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45964.935753935184</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45964.935753935184</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45964.935753935184</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45964.935753935184</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45964.935753935184</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45964.935753935184</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45964.935753935184</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45964.935753935184</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45964.935753935184</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45964.935753935184</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45964.935753935184</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45964.935753935184</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45964.935753935184</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45964.935753935184</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45964.935753935184</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45964.935753935184</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45964.935753935184</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45964.935753935184</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45964.935753935184</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45964.935753935184</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45964.935753935184</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45964.935753935184</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45964.935753935184</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45964.935753935184</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45964.935753935184</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45964.935753935184</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45964.935753935184</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45964.935753935184</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45964.935753935184</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45964.935753935184</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45964.935753935184</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45964.935753935184</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45964.935753935184</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45964.935753935184</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45964.935753935184</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45964.935753935184</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45964.935753935184</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45964.935753935184</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45964.935753935184</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45964.935753935184</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45964.935753935184</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ca="1" si="3"/>
        <v>45964.935753935184</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3"/>
        <v>45964.935753935184</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3"/>
        <v>45964.935753935184</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3"/>
        <v>45964.935753935184</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ref="G223:G286" ca="1" si="4">IFERROR(NOW()-F223,"-")</f>
        <v>45964.935753935184</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4"/>
        <v>45964.935753935184</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4"/>
        <v>45964.935753935184</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4"/>
        <v>45964.935753935184</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4"/>
        <v>45964.935753935184</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4"/>
        <v>45964.935753935184</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4"/>
        <v>45964.935753935184</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4"/>
        <v>45964.935753935184</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4"/>
        <v>45964.935753935184</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4"/>
        <v>45964.935753935184</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4"/>
        <v>45964.935753935184</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4"/>
        <v>45964.935753935184</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4"/>
        <v>45964.935753935184</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45964.935753935184</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45964.935753935184</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45964.935753935184</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45964.935753935184</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45964.935753935184</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45964.935753935184</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45964.935753935184</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45964.935753935184</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45964.935753935184</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45964.935753935184</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45964.935753935184</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45964.935753935184</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45964.935753935184</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45964.935753935184</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45964.935753935184</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45964.935753935184</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45964.935753935184</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45964.935753935184</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45964.935753935184</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45964.935753935184</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45964.935753935184</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45964.935753935184</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45964.935753935184</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45964.935753935184</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45964.935753935184</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45964.935753935184</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45964.935753935184</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45964.935753935184</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45964.935753935184</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45964.935753935184</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45964.935753935184</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45964.935753935184</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45964.935753935184</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45964.935753935184</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45964.935753935184</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45964.935753935184</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45964.935753935184</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45964.935753935184</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45964.935753935184</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45964.935753935184</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45964.935753935184</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45964.935753935184</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45964.935753935184</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45964.935753935184</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45964.935753935184</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45964.935753935184</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45964.935753935184</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ca="1" si="4"/>
        <v>45964.935753935184</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4"/>
        <v>45964.935753935184</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4"/>
        <v>45964.935753935184</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4"/>
        <v>45964.935753935184</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ref="G287:G350" ca="1" si="5">IFERROR(NOW()-F287,"-")</f>
        <v>45964.935753935184</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5"/>
        <v>45964.935753935184</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5"/>
        <v>45964.935753935184</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5"/>
        <v>45964.935753935184</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5"/>
        <v>45964.935753935184</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5"/>
        <v>45964.935753935184</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5"/>
        <v>45964.935753935184</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5"/>
        <v>45964.935753935184</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5"/>
        <v>45964.935753935184</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5"/>
        <v>45964.935753935184</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5"/>
        <v>45964.935753935184</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5"/>
        <v>45964.935753935184</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5"/>
        <v>45964.935753935184</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45964.935753935184</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45964.935753935184</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45964.935753935184</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45964.935753935184</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45964.935753935184</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45964.935753935184</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45964.935753935184</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45964.935753935184</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45964.935753935184</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45964.935753935184</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45964.935753935184</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45964.935753935184</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45964.935753935184</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45964.935753935184</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45964.935753935184</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45964.935753935184</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45964.935753935184</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45964.935753935184</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45964.935753935184</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45964.935753935184</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45964.935753935184</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45964.935753935184</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45964.935753935184</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45964.935753935184</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45964.935753935184</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45964.935753935184</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45964.935753935184</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45964.935753935184</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45964.935753935184</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45964.935753935184</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45964.935753935184</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45964.935753935184</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45964.935753935184</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45964.935753935184</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45964.935753935184</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45964.935753935184</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45964.935753935184</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45964.935753935184</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45964.935753935184</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45964.935753935184</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45964.935753935184</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45964.935753935184</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45964.935753935184</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45964.935753935184</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45964.935753935184</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45964.935753935184</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45964.935753935184</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ca="1" si="5"/>
        <v>45964.935753935184</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5"/>
        <v>45964.935753935184</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5"/>
        <v>45964.935753935184</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5"/>
        <v>45964.935753935184</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ref="G351:G414" ca="1" si="6">IFERROR(NOW()-F351,"-")</f>
        <v>45964.935753935184</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6"/>
        <v>45964.935753935184</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6"/>
        <v>45964.935753935184</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6"/>
        <v>45964.935753935184</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6"/>
        <v>45964.935753935184</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6"/>
        <v>45964.935753935184</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6"/>
        <v>45964.935753935184</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6"/>
        <v>45964.935753935184</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6"/>
        <v>45964.935753935184</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6"/>
        <v>45964.935753935184</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6"/>
        <v>45964.935753935184</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6"/>
        <v>45964.935753935184</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6"/>
        <v>45964.935753935184</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45964.935753935184</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45964.935753935184</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45964.935753935184</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45964.935753935184</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45964.935753935184</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45964.935753935184</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45964.935753935184</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45964.935753935184</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45964.935753935184</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45964.935753935184</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45964.935753935184</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45964.935753935184</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45964.935753935184</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45964.935753935184</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45964.935753935184</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45964.935753935184</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45964.935753935184</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45964.935753935184</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45964.935753935184</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45964.935753935184</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45964.935753935184</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45964.935753935184</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45964.935753935184</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45964.935753935184</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45964.935753935184</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45964.935753935184</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45964.935753935184</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45964.935753935184</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45964.935753935184</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45964.935753935184</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45964.935753935184</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45964.935753935184</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45964.935753935184</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45964.935753935184</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45964.935753935184</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45964.935753935184</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45964.935753935184</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45964.935753935184</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45964.935753935184</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45964.935753935184</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45964.935753935184</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45964.935753935184</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45964.935753935184</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45964.935753935184</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45964.935753935184</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45964.935753935184</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45964.935753935184</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ca="1" si="6"/>
        <v>45964.935753935184</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6"/>
        <v>45964.935753935184</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6"/>
        <v>45964.935753935184</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6"/>
        <v>45964.935753935184</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ref="G415:G478" ca="1" si="7">IFERROR(NOW()-F415,"-")</f>
        <v>45964.935753935184</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7"/>
        <v>45964.935753935184</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7"/>
        <v>45964.935753935184</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7"/>
        <v>45964.935753935184</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7"/>
        <v>45964.935753935184</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7"/>
        <v>45964.935753935184</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7"/>
        <v>45964.935753935184</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7"/>
        <v>45964.935753935184</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7"/>
        <v>45964.935753935184</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7"/>
        <v>45964.935753935184</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7"/>
        <v>45964.935753935184</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7"/>
        <v>45964.935753935184</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7"/>
        <v>45964.935753935184</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45964.935753935184</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45964.935753935184</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45964.935753935184</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45964.935753935184</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45964.935753935184</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45964.935753935184</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45964.935753935184</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45964.935753935184</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45964.935753935184</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45964.935753935184</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45964.935753935184</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45964.935753935184</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45964.935753935184</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45964.935753935184</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45964.935753935184</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45964.935753935184</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45964.935753935184</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45964.935753935184</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45964.935753935184</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45964.935753935184</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45964.935753935184</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45964.935753935184</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45964.935753935184</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45964.935753935184</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45964.935753935184</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45964.935753935184</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45964.935753935184</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45964.935753935184</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45964.935753935184</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45964.935753935184</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45964.935753935184</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45964.935753935184</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45964.935753935184</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45964.935753935184</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45964.935753935184</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45964.935753935184</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45964.935753935184</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45964.935753935184</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45964.935753935184</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45964.935753935184</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45964.935753935184</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45964.935753935184</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45964.935753935184</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45964.935753935184</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45964.935753935184</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45964.935753935184</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45964.935753935184</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ca="1" si="7"/>
        <v>45964.935753935184</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7"/>
        <v>45964.935753935184</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7"/>
        <v>45964.935753935184</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7"/>
        <v>45964.935753935184</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ref="G479:G542" ca="1" si="8">IFERROR(NOW()-F479,"-")</f>
        <v>45964.935753935184</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8"/>
        <v>45964.935753935184</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8"/>
        <v>45964.935753935184</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8"/>
        <v>45964.935753935184</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8"/>
        <v>45964.935753935184</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8"/>
        <v>45964.935753935184</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8"/>
        <v>45964.935753935184</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8"/>
        <v>45964.935753935184</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8"/>
        <v>45964.935753935184</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8"/>
        <v>45964.935753935184</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8"/>
        <v>45964.935753935184</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8"/>
        <v>45964.935753935184</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8"/>
        <v>45964.935753935184</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45964.935753935184</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45964.935753935184</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45964.935753935184</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45964.935753935184</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45964.935753935184</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45964.935753935184</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45964.935753935184</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45964.935753935184</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45964.935753935184</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45964.935753935184</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45964.935753935184</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45964.935753935184</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45964.935753935184</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45964.935753935184</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45964.935753935184</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45964.935753935184</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45964.935753935184</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45964.935753935184</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45964.935753935184</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45964.935753935184</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45964.935753935184</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45964.935753935184</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45964.935753935184</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45964.935753935184</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45964.935753935184</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45964.935753935184</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45964.935753935184</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45964.935753935184</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45964.935753935184</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45964.935753935184</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45964.935753935184</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45964.935753935184</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45964.935753935184</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45964.935753935184</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45964.935753935184</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45964.935753935184</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45964.935753935184</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45964.935753935184</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45964.935753935184</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45964.935753935184</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45964.935753935184</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45964.935753935184</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45964.935753935184</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45964.935753935184</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45964.935753935184</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45964.935753935184</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45964.935753935184</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ca="1" si="8"/>
        <v>45964.935753935184</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8"/>
        <v>45964.935753935184</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8"/>
        <v>45964.935753935184</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8"/>
        <v>45964.935753935184</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ref="G543:G606" ca="1" si="9">IFERROR(NOW()-F543,"-")</f>
        <v>45964.935753935184</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9"/>
        <v>45964.935753935184</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9"/>
        <v>45964.935753935184</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9"/>
        <v>45964.935753935184</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9"/>
        <v>45964.935753935184</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9"/>
        <v>45964.935753935184</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9"/>
        <v>45964.935753935184</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9"/>
        <v>45964.935753935184</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9"/>
        <v>45964.935753935184</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9"/>
        <v>45964.935753935184</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9"/>
        <v>45964.935753935184</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9"/>
        <v>45964.935753935184</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9"/>
        <v>45964.935753935184</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45964.935753935184</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45964.935753935184</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45964.935753935184</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45964.935753935184</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45964.935753935184</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45964.935753935184</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45964.935753935184</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45964.935753935184</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45964.935753935184</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45964.935753935184</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45964.935753935184</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45964.935753935184</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45964.935753935184</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45964.935753935184</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45964.935753935184</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45964.935753935184</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45964.935753935184</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45964.935753935184</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45964.935753935184</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45964.935753935184</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45964.935753935184</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45964.935753935184</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45964.935753935184</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45964.935753935184</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45964.935753935184</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45964.935753935184</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45964.935753935184</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45964.935753935184</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45964.935753935184</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45964.935753935184</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45964.935753935184</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45964.935753935184</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45964.935753935184</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45964.935753935184</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45964.935753935184</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45964.935753935184</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45964.935753935184</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45964.935753935184</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45964.935753935184</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45964.935753935184</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45964.935753935184</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45964.935753935184</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45964.935753935184</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45964.935753935184</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45964.935753935184</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45964.935753935184</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45964.935753935184</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ca="1" si="9"/>
        <v>45964.935753935184</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9"/>
        <v>45964.935753935184</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9"/>
        <v>45964.935753935184</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9"/>
        <v>45964.935753935184</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ref="G607:G670" ca="1" si="10">IFERROR(NOW()-F607,"-")</f>
        <v>45964.935753935184</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10"/>
        <v>45964.935753935184</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10"/>
        <v>45964.935753935184</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10"/>
        <v>45964.935753935184</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10"/>
        <v>45964.935753935184</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10"/>
        <v>45964.935753935184</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10"/>
        <v>45964.935753935184</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10"/>
        <v>45964.935753935184</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10"/>
        <v>45964.935753935184</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10"/>
        <v>45964.935753935184</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10"/>
        <v>45964.935753935184</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10"/>
        <v>45964.935753935184</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10"/>
        <v>45964.935753935184</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45964.935753935184</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45964.935753935184</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45964.935753935184</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45964.935753935184</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45964.935753935184</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45964.935753935184</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45964.935753935184</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45964.935753935184</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45964.935753935184</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45964.935753935184</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45964.935753935184</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45964.935753935184</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45964.935753935184</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45964.935753935184</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45964.935753935184</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45964.935753935184</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45964.935753935184</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45964.935753935184</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45964.935753935184</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45964.935753935184</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45964.935753935184</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45964.935753935184</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45964.935753935184</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45964.935753935184</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45964.935753935184</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45964.935753935184</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45964.935753935184</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45964.935753935184</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45964.935753935184</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45964.935753935184</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45964.935753935184</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45964.935753935184</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45964.935753935184</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45964.935753935184</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45964.935753935184</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45964.935753935184</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45964.935753935184</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45964.935753935184</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45964.935753935184</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45964.935753935184</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45964.935753935184</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45964.935753935184</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45964.935753935184</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45964.935753935184</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45964.935753935184</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45964.935753935184</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45964.935753935184</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ca="1" si="10"/>
        <v>45964.935753935184</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0"/>
        <v>45964.935753935184</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0"/>
        <v>45964.935753935184</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0"/>
        <v>45964.935753935184</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ref="G671:G734" ca="1" si="11">IFERROR(NOW()-F671,"-")</f>
        <v>45964.935753935184</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1"/>
        <v>45964.935753935184</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1"/>
        <v>45964.935753935184</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1"/>
        <v>45964.935753935184</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1"/>
        <v>45964.935753935184</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1"/>
        <v>45964.935753935184</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1"/>
        <v>45964.935753935184</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1"/>
        <v>45964.935753935184</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1"/>
        <v>45964.935753935184</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1"/>
        <v>45964.935753935184</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1"/>
        <v>45964.935753935184</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1"/>
        <v>45964.935753935184</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1"/>
        <v>45964.935753935184</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45964.935753935184</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45964.935753935184</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45964.935753935184</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45964.935753935184</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45964.935753935184</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45964.935753935184</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45964.935753935184</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45964.935753935184</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45964.935753935184</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45964.935753935184</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45964.935753935184</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45964.935753935184</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45964.935753935184</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45964.935753935184</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45964.935753935184</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45964.935753935184</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45964.935753935184</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45964.935753935184</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45964.935753935184</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45964.935753935184</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45964.935753935184</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45964.935753935184</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45964.935753935184</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45964.935753935184</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45964.935753935184</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45964.935753935184</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45964.935753935184</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45964.935753935184</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45964.935753935184</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45964.935753935184</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45964.935753935184</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45964.935753935184</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45964.935753935184</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45964.935753935184</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45964.935753935184</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45964.935753935184</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45964.935753935184</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45964.935753935184</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45964.935753935184</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45964.935753935184</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45964.935753935184</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45964.935753935184</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45964.935753935184</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45964.935753935184</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45964.935753935184</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45964.935753935184</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45964.935753935184</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ca="1" si="11"/>
        <v>45964.935753935184</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1"/>
        <v>45964.935753935184</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1"/>
        <v>45964.935753935184</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1"/>
        <v>45964.935753935184</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ref="G735:G798" ca="1" si="12">IFERROR(NOW()-F735,"-")</f>
        <v>45964.935753935184</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2"/>
        <v>45964.935753935184</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2"/>
        <v>45964.935753935184</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2"/>
        <v>45964.935753935184</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2"/>
        <v>45964.935753935184</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2"/>
        <v>45964.935753935184</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2"/>
        <v>45964.935753935184</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2"/>
        <v>45964.935753935184</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2"/>
        <v>45964.935753935184</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2"/>
        <v>45964.935753935184</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2"/>
        <v>45964.935753935184</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2"/>
        <v>45964.935753935184</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2"/>
        <v>45964.935753935184</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45964.935753935184</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45964.935753935184</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45964.935753935184</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45964.935753935184</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45964.935753935184</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45964.935753935184</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45964.935753935184</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45964.935753935184</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45964.935753935184</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45964.935753935184</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45964.935753935184</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45964.935753935184</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45964.935753935184</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45964.935753935184</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45964.935753935184</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45964.935753935184</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45964.935753935184</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45964.935753935184</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45964.935753935184</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45964.935753935184</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45964.935753935184</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45964.935753935184</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45964.935753935184</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45964.935753935184</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45964.935753935184</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45964.935753935184</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45964.935753935184</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45964.935753935184</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45964.935753935184</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45964.935753935184</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45964.935753935184</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45964.935753935184</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45964.935753935184</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45964.935753935184</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45964.935753935184</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45964.935753935184</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45964.935753935184</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45964.935753935184</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45964.935753935184</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45964.935753935184</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45964.935753935184</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45964.935753935184</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45964.935753935184</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45964.935753935184</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45964.935753935184</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45964.935753935184</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45964.935753935184</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ca="1" si="12"/>
        <v>45964.935753935184</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2"/>
        <v>45964.935753935184</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2"/>
        <v>45964.935753935184</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2"/>
        <v>45964.935753935184</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ref="G799:G862" ca="1" si="13">IFERROR(NOW()-F799,"-")</f>
        <v>45964.935753935184</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3"/>
        <v>45964.935753935184</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3"/>
        <v>45964.935753935184</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3"/>
        <v>45964.935753935184</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3"/>
        <v>45964.935753935184</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3"/>
        <v>45964.935753935184</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3"/>
        <v>45964.935753935184</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3"/>
        <v>45964.935753935184</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3"/>
        <v>45964.935753935184</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3"/>
        <v>45964.935753935184</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3"/>
        <v>45964.935753935184</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3"/>
        <v>45964.935753935184</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3"/>
        <v>45964.935753935184</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45964.935753935184</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45964.935753935184</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45964.935753935184</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45964.935753935184</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45964.935753935184</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45964.935753935184</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45964.935753935184</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45964.935753935184</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45964.935753935184</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45964.935753935184</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45964.935753935184</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45964.935753935184</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45964.935753935184</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45964.935753935184</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45964.935753935184</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45964.935753935184</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45964.935753935184</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45964.935753935184</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45964.935753935184</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45964.935753935184</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45964.935753935184</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45964.935753935184</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45964.935753935184</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45964.935753935184</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45964.935753935184</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45964.935753935184</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45964.935753935184</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45964.935753935184</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45964.935753935184</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45964.935753935184</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45964.935753935184</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45964.935753935184</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45964.935753935184</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45964.935753935184</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45964.935753935184</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45964.935753935184</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45964.935753935184</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45964.935753935184</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45964.935753935184</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45964.935753935184</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45964.935753935184</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45964.935753935184</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45964.935753935184</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45964.935753935184</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45964.935753935184</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45964.935753935184</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45964.935753935184</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ca="1" si="13"/>
        <v>45964.935753935184</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3"/>
        <v>45964.935753935184</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3"/>
        <v>45964.935753935184</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3"/>
        <v>45964.935753935184</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ref="G863:G926" ca="1" si="14">IFERROR(NOW()-F863,"-")</f>
        <v>45964.935753935184</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4"/>
        <v>45964.935753935184</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4"/>
        <v>45964.935753935184</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4"/>
        <v>45964.935753935184</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4"/>
        <v>45964.935753935184</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4"/>
        <v>45964.935753935184</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4"/>
        <v>45964.935753935184</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4"/>
        <v>45964.935753935184</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4"/>
        <v>45964.935753935184</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4"/>
        <v>45964.935753935184</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4"/>
        <v>45964.935753935184</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4"/>
        <v>45964.935753935184</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4"/>
        <v>45964.935753935184</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45964.935753935184</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45964.935753935184</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45964.935753935184</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45964.935753935184</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45964.935753935184</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45964.935753935184</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45964.935753935184</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45964.935753935184</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45964.935753935184</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45964.935753935184</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45964.935753935184</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45964.935753935184</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45964.935753935184</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45964.935753935184</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45964.935753935184</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45964.935753935184</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45964.935753935184</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45964.935753935184</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45964.935753935184</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45964.935753935184</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45964.935753935184</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45964.935753935184</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45964.935753935184</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45964.935753935184</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45964.935753935184</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45964.935753935184</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45964.935753935184</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45964.935753935184</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45964.935753935184</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45964.935753935184</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45964.935753935184</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45964.935753935184</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45964.935753935184</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45964.935753935184</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45964.935753935184</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45964.935753935184</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45964.935753935184</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45964.935753935184</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45964.935753935184</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45964.935753935184</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45964.935753935184</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45964.935753935184</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45964.935753935184</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45964.935753935184</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45964.935753935184</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45964.935753935184</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45964.935753935184</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ca="1" si="14"/>
        <v>45964.935753935184</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4"/>
        <v>45964.935753935184</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4"/>
        <v>45964.935753935184</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4"/>
        <v>45964.935753935184</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ref="G927:G990" ca="1" si="15">IFERROR(NOW()-F927,"-")</f>
        <v>45964.935753935184</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5"/>
        <v>45964.935753935184</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5"/>
        <v>45964.935753935184</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5"/>
        <v>45964.935753935184</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5"/>
        <v>45964.935753935184</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5"/>
        <v>45964.935753935184</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5"/>
        <v>45964.935753935184</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5"/>
        <v>45964.935753935184</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5"/>
        <v>45964.935753935184</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5"/>
        <v>45964.935753935184</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5"/>
        <v>45964.935753935184</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5"/>
        <v>45964.935753935184</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5"/>
        <v>45964.935753935184</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45964.935753935184</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45964.935753935184</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45964.935753935184</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45964.935753935184</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45964.935753935184</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45964.935753935184</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45964.935753935184</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45964.935753935184</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45964.935753935184</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45964.935753935184</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45964.935753935184</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45964.935753935184</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45964.935753935184</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45964.935753935184</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45964.935753935184</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45964.935753935184</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45964.935753935184</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45964.935753935184</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45964.935753935184</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45964.935753935184</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45964.935753935184</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45964.935753935184</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45964.935753935184</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45964.935753935184</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45964.935753935184</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45964.935753935184</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45964.935753935184</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45964.935753935184</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45964.935753935184</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45964.935753935184</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45964.935753935184</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45964.935753935184</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45964.935753935184</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45964.935753935184</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45964.935753935184</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45964.935753935184</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45964.935753935184</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45964.935753935184</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45964.935753935184</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45964.935753935184</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45964.935753935184</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45964.935753935184</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45964.935753935184</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45964.935753935184</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45964.935753935184</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45964.935753935184</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45964.935753935184</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ca="1" si="15"/>
        <v>45964.935753935184</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5"/>
        <v>45964.935753935184</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5"/>
        <v>45964.935753935184</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5"/>
        <v>45964.935753935184</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ref="G991:G1054" ca="1" si="16">IFERROR(NOW()-F991,"-")</f>
        <v>45964.935753935184</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6"/>
        <v>45964.935753935184</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6"/>
        <v>45964.935753935184</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6"/>
        <v>45964.935753935184</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6"/>
        <v>45964.935753935184</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6"/>
        <v>45964.935753935184</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6"/>
        <v>45964.935753935184</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6"/>
        <v>45964.935753935184</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6"/>
        <v>45964.935753935184</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6"/>
        <v>45964.935753935184</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6"/>
        <v>45964.935753935184</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6"/>
        <v>45964.935753935184</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6"/>
        <v>45964.935753935184</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45964.935753935184</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45964.935753935184</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45964.935753935184</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45964.935753935184</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45964.935753935184</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45964.935753935184</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45964.935753935184</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45964.935753935184</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45964.935753935184</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45964.935753935184</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45964.935753935184</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45964.935753935184</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45964.935753935184</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45964.935753935184</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45964.935753935184</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45964.935753935184</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45964.935753935184</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45964.935753935184</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45964.935753935184</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45964.935753935184</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45964.935753935184</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45964.935753935184</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45964.935753935184</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45964.935753935184</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45964.935753935184</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45964.935753935184</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45964.935753935184</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45964.935753935184</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45964.935753935184</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45964.935753935184</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45964.935753935184</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45964.935753935184</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45964.935753935184</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45964.935753935184</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45964.935753935184</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45964.935753935184</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45964.935753935184</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45964.935753935184</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45964.935753935184</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45964.935753935184</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45964.935753935184</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45964.935753935184</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45964.935753935184</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45964.935753935184</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45964.935753935184</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45964.935753935184</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45964.935753935184</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ca="1" si="16"/>
        <v>45964.935753935184</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6"/>
        <v>45964.935753935184</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6"/>
        <v>45964.935753935184</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6"/>
        <v>45964.935753935184</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ref="G1055:G1069" ca="1" si="17">IFERROR(NOW()-F1055,"-")</f>
        <v>45964.935753935184</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7"/>
        <v>45964.935753935184</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7"/>
        <v>45964.935753935184</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7"/>
        <v>45964.935753935184</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7"/>
        <v>45964.935753935184</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7"/>
        <v>45964.935753935184</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7"/>
        <v>45964.935753935184</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7"/>
        <v>45964.935753935184</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7"/>
        <v>45964.935753935184</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7"/>
        <v>45964.935753935184</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7"/>
        <v>45964.935753935184</v>
      </c>
      <c r="H1065" s="22"/>
      <c r="I1065" s="19" t="str">
        <f>IFERROR(VLOOKUP(D1065,DB!A:F,6,0),"")</f>
        <v/>
      </c>
      <c r="J1065" s="18" t="str">
        <f>IFERROR(VLOOKUP(D1065,DB!A:G,7,0),"")</f>
        <v/>
      </c>
      <c r="K1065" s="46"/>
      <c r="L1065" s="23" t="str">
        <f>IFERROR(VLOOKUP(D1065,DB!A:I,9,0),"")</f>
        <v/>
      </c>
    </row>
    <row r="1066" spans="1:12" ht="15" customHeight="1">
      <c r="A1066" s="19"/>
      <c r="B1066" s="62" t="str">
        <f>IFERROR(VLOOKUP(D1066,DB!A:K,11,0),"")</f>
        <v/>
      </c>
      <c r="C1066" s="18"/>
      <c r="D1066" s="18"/>
      <c r="E1066" s="18"/>
      <c r="F1066" s="20"/>
      <c r="G1066" s="21">
        <f t="shared" ca="1" si="17"/>
        <v>45964.935753935184</v>
      </c>
      <c r="H1066" s="22"/>
      <c r="I1066" s="19" t="str">
        <f>IFERROR(VLOOKUP(D1066,DB!A:F,6,0),"")</f>
        <v/>
      </c>
      <c r="J1066" s="18" t="str">
        <f>IFERROR(VLOOKUP(D1066,DB!A:G,7,0),"")</f>
        <v/>
      </c>
      <c r="K1066" s="46"/>
      <c r="L1066" s="23" t="str">
        <f>IFERROR(VLOOKUP(D1066,DB!A:I,9,0),"")</f>
        <v/>
      </c>
    </row>
    <row r="1067" spans="1:12" ht="15" customHeight="1">
      <c r="A1067" s="19"/>
      <c r="B1067" s="62" t="str">
        <f>IFERROR(VLOOKUP(D1067,DB!A:K,11,0),"")</f>
        <v/>
      </c>
      <c r="C1067" s="18"/>
      <c r="D1067" s="18"/>
      <c r="E1067" s="18"/>
      <c r="F1067" s="20"/>
      <c r="G1067" s="21">
        <f t="shared" ca="1" si="17"/>
        <v>45964.935753935184</v>
      </c>
      <c r="H1067" s="22"/>
      <c r="I1067" s="19" t="str">
        <f>IFERROR(VLOOKUP(D1067,DB!A:F,6,0),"")</f>
        <v/>
      </c>
      <c r="J1067" s="18" t="str">
        <f>IFERROR(VLOOKUP(D1067,DB!A:G,7,0),"")</f>
        <v/>
      </c>
      <c r="K1067" s="46"/>
      <c r="L1067" s="23" t="str">
        <f>IFERROR(VLOOKUP(D1067,DB!A:I,9,0),"")</f>
        <v/>
      </c>
    </row>
    <row r="1068" spans="1:12" ht="15" customHeight="1">
      <c r="A1068" s="19"/>
      <c r="B1068" s="62" t="str">
        <f>IFERROR(VLOOKUP(D1068,DB!A:K,11,0),"")</f>
        <v/>
      </c>
      <c r="C1068" s="18"/>
      <c r="D1068" s="18"/>
      <c r="E1068" s="18"/>
      <c r="F1068" s="20"/>
      <c r="G1068" s="21">
        <f t="shared" ca="1" si="17"/>
        <v>45964.935753935184</v>
      </c>
      <c r="H1068" s="22"/>
      <c r="I1068" s="19" t="str">
        <f>IFERROR(VLOOKUP(D1068,DB!A:F,6,0),"")</f>
        <v/>
      </c>
      <c r="J1068" s="18" t="str">
        <f>IFERROR(VLOOKUP(D1068,DB!A:G,7,0),"")</f>
        <v/>
      </c>
      <c r="K1068" s="46"/>
      <c r="L1068" s="23" t="str">
        <f>IFERROR(VLOOKUP(D1068,DB!A:I,9,0),"")</f>
        <v/>
      </c>
    </row>
    <row r="1069" spans="1:12" ht="15" customHeight="1">
      <c r="A1069" s="19"/>
      <c r="B1069" s="62" t="str">
        <f>IFERROR(VLOOKUP(D1069,DB!A:K,11,0),"")</f>
        <v/>
      </c>
      <c r="C1069" s="18"/>
      <c r="D1069" s="18"/>
      <c r="E1069" s="18"/>
      <c r="F1069" s="20"/>
      <c r="G1069" s="21">
        <f t="shared" ca="1" si="17"/>
        <v>45964.935753935184</v>
      </c>
      <c r="H1069" s="22"/>
      <c r="I1069" s="19" t="str">
        <f>IFERROR(VLOOKUP(D1069,DB!A:F,6,0),"")</f>
        <v/>
      </c>
      <c r="J1069" s="18" t="str">
        <f>IFERROR(VLOOKUP(D1069,DB!A:G,7,0),"")</f>
        <v/>
      </c>
      <c r="K1069" s="46"/>
      <c r="L1069" s="23" t="str">
        <f>IFERROR(VLOOKUP(D1069,DB!A:I,9,0),"")</f>
        <v/>
      </c>
    </row>
  </sheetData>
  <dataValidations count="2">
    <dataValidation allowBlank="1" showInputMessage="1" showErrorMessage="1" sqref="E1" xr:uid="{5914219A-CB83-432D-936A-CC0CB6F3982A}"/>
    <dataValidation type="list" allowBlank="1" showInputMessage="1" showErrorMessage="1" sqref="E2:E106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77"/>
  <sheetViews>
    <sheetView workbookViewId="0">
      <selection activeCell="D27" sqref="D27"/>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39111</v>
      </c>
      <c r="B2" s="93" t="str">
        <f>IFERROR(VLOOKUP(D2,DB!A:K,11,0),"")</f>
        <v>R4</v>
      </c>
      <c r="C2" s="96">
        <v>1</v>
      </c>
      <c r="D2" s="93" t="s">
        <v>35092</v>
      </c>
      <c r="E2" s="97" t="s">
        <v>39021</v>
      </c>
      <c r="F2" s="98">
        <v>45703.480717592596</v>
      </c>
      <c r="G2" s="99">
        <f ca="1">IFERROR(NOW()-F2,"")</f>
        <v>261.45503634258785</v>
      </c>
      <c r="H2" s="98">
        <v>45703.474768518521</v>
      </c>
      <c r="I2" s="98" t="str">
        <f>IFERROR(VLOOKUP(D2,DB!A:F,6,0),"")</f>
        <v>SCECO</v>
      </c>
      <c r="J2" s="98" t="str">
        <f>IFERROR(VLOOKUP(D2,DB!A:G,7,0),"")</f>
        <v>Dead</v>
      </c>
      <c r="K2" s="100" t="s">
        <v>39112</v>
      </c>
      <c r="L2" s="93" t="str">
        <f>IFERROR(VLOOKUP(D2,DB!A:I,9,0),"")</f>
        <v>Latis</v>
      </c>
    </row>
    <row r="3" spans="1:16" ht="15" customHeight="1">
      <c r="A3" s="118"/>
      <c r="B3" s="118" t="str">
        <f>IFERROR(VLOOKUP(D3,DB!A:K,11,0),"")</f>
        <v/>
      </c>
      <c r="C3" s="119"/>
      <c r="D3" s="120"/>
      <c r="E3" s="97"/>
      <c r="F3" s="122"/>
      <c r="G3" s="123">
        <f ca="1">IFERROR(NOW()-F3,"")</f>
        <v>45964.935753935184</v>
      </c>
      <c r="H3" s="122"/>
      <c r="I3" s="118" t="str">
        <f>IFERROR(VLOOKUP(D3,DB!A:F,6,0),"")</f>
        <v/>
      </c>
      <c r="J3" s="118" t="str">
        <f>IFERROR(VLOOKUP(D3,DB!A:G,7,0),"")</f>
        <v/>
      </c>
      <c r="K3" s="124"/>
      <c r="L3" s="120" t="str">
        <f>IFERROR(VLOOKUP(D3,DB!A:I,9,0),"")</f>
        <v/>
      </c>
    </row>
    <row r="4" spans="1:16" ht="15" customHeight="1">
      <c r="A4" s="118"/>
      <c r="B4" s="118" t="str">
        <f>IFERROR(VLOOKUP(#REF!,DB!A:K,11,0),"")</f>
        <v/>
      </c>
      <c r="C4" s="119"/>
      <c r="D4" s="120"/>
      <c r="E4" s="97"/>
      <c r="F4" s="122"/>
      <c r="G4" s="123">
        <f ca="1">IFERROR(NOW()-F4,"")</f>
        <v>45964.935753935184</v>
      </c>
      <c r="H4" s="122"/>
      <c r="I4" s="118" t="str">
        <f>IFERROR(VLOOKUP(#REF!,DB!A:F,6,0),"")</f>
        <v/>
      </c>
      <c r="J4" s="118" t="str">
        <f>IFERROR(VLOOKUP(#REF!,DB!A:G,7,0),"")</f>
        <v/>
      </c>
      <c r="K4" s="124"/>
      <c r="L4" s="120" t="str">
        <f>IFERROR(VLOOKUP(#REF!,DB!A:I,9,0),"")</f>
        <v/>
      </c>
    </row>
    <row r="5" spans="1:16" ht="15" customHeight="1">
      <c r="A5" s="118"/>
      <c r="B5" s="118" t="str">
        <f>IFERROR(VLOOKUP(D4,DB!A:K,11,0),"")</f>
        <v/>
      </c>
      <c r="C5" s="119"/>
      <c r="D5" s="120"/>
      <c r="E5" s="97"/>
      <c r="F5" s="122"/>
      <c r="G5" s="123">
        <f ca="1">IFERROR(NOW()-F5,"")</f>
        <v>45964.935753935184</v>
      </c>
      <c r="H5" s="122"/>
      <c r="I5" s="118" t="str">
        <f>IFERROR(VLOOKUP(D4,DB!A:F,6,0),"")</f>
        <v/>
      </c>
      <c r="J5" s="118" t="str">
        <f>IFERROR(VLOOKUP(D4,DB!A:G,7,0),"")</f>
        <v/>
      </c>
      <c r="K5" s="124"/>
      <c r="L5" s="120" t="str">
        <f>IFERROR(VLOOKUP(D4,DB!A:I,9,0),"")</f>
        <v/>
      </c>
    </row>
    <row r="6" spans="1:16" ht="15" customHeight="1">
      <c r="A6" s="118"/>
      <c r="B6" s="118" t="str">
        <f>IFERROR(VLOOKUP(D6,DB!A:K,11,0),"")</f>
        <v/>
      </c>
      <c r="C6" s="119"/>
      <c r="D6" s="120"/>
      <c r="E6" s="97"/>
      <c r="F6" s="122"/>
      <c r="G6" s="123">
        <f ca="1">IFERROR(NOW()-F6,"")</f>
        <v>45964.935753935184</v>
      </c>
      <c r="H6" s="122"/>
      <c r="I6" s="118" t="str">
        <f>IFERROR(VLOOKUP(D6,DB!A:F,6,0),"")</f>
        <v/>
      </c>
      <c r="J6" s="118" t="str">
        <f>IFERROR(VLOOKUP(D6,DB!A:G,7,0),"")</f>
        <v/>
      </c>
      <c r="K6" s="124"/>
      <c r="L6" s="120" t="str">
        <f>IFERROR(VLOOKUP(D6,DB!A:I,9,0),"")</f>
        <v/>
      </c>
    </row>
    <row r="7" spans="1:16" ht="15" customHeight="1">
      <c r="A7" s="118"/>
      <c r="B7" s="118" t="str">
        <f>IFERROR(VLOOKUP(D7,DB!A:K,11,0),"")</f>
        <v/>
      </c>
      <c r="C7" s="119"/>
      <c r="D7" s="120"/>
      <c r="E7" s="121"/>
      <c r="F7" s="122"/>
      <c r="G7" s="123">
        <f ca="1">IFERROR(NOW()-F7,"")</f>
        <v>45964.935753935184</v>
      </c>
      <c r="H7" s="122"/>
      <c r="I7" s="118" t="str">
        <f>IFERROR(VLOOKUP(D7,DB!A:F,6,0),"")</f>
        <v/>
      </c>
      <c r="J7" s="118" t="str">
        <f>IFERROR(VLOOKUP(D7,DB!A:G,7,0),"")</f>
        <v/>
      </c>
      <c r="K7" s="124"/>
      <c r="L7" s="120" t="str">
        <f>IFERROR(VLOOKUP(D7,DB!A:I,9,0),"")</f>
        <v/>
      </c>
    </row>
    <row r="8" spans="1:16" ht="15" customHeight="1">
      <c r="A8" s="118"/>
      <c r="B8" s="118" t="str">
        <f>IFERROR(VLOOKUP(D8,DB!A:K,11,0),"")</f>
        <v/>
      </c>
      <c r="C8" s="119"/>
      <c r="D8" s="93"/>
      <c r="E8" s="121"/>
      <c r="F8" s="122"/>
      <c r="G8" s="123">
        <f ca="1">IFERROR(NOW()-F8,"")</f>
        <v>45964.935753935184</v>
      </c>
      <c r="H8" s="122"/>
      <c r="I8" s="118" t="str">
        <f>IFERROR(VLOOKUP(D8,DB!A:F,6,0),"")</f>
        <v/>
      </c>
      <c r="J8" s="118" t="str">
        <f>IFERROR(VLOOKUP(D8,DB!A:G,7,0),"")</f>
        <v/>
      </c>
      <c r="K8" s="124"/>
      <c r="L8" s="120" t="str">
        <f>IFERROR(VLOOKUP(D8,DB!A:I,9,0),"")</f>
        <v/>
      </c>
    </row>
    <row r="9" spans="1:16" ht="15" customHeight="1">
      <c r="A9" s="118"/>
      <c r="B9" s="118" t="str">
        <f>IFERROR(VLOOKUP(D9,DB!A:K,11,0),"")</f>
        <v/>
      </c>
      <c r="C9" s="119"/>
      <c r="D9" s="120"/>
      <c r="E9" s="121"/>
      <c r="F9" s="122"/>
      <c r="G9" s="123">
        <f ca="1">IFERROR(NOW()-F9,"")</f>
        <v>45964.935753935184</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120"/>
      <c r="E10" s="121"/>
      <c r="F10" s="122"/>
      <c r="G10" s="123">
        <f ca="1">IFERROR(NOW()-F10,"")</f>
        <v>45964.935753935184</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121"/>
      <c r="F11" s="122"/>
      <c r="G11" s="123">
        <f ca="1">IFERROR(NOW()-F11,"")</f>
        <v>45964.935753935184</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120"/>
      <c r="E12" s="121"/>
      <c r="F12" s="122"/>
      <c r="G12" s="123">
        <f ca="1">IFERROR(NOW()-F12,"")</f>
        <v>45964.935753935184</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93"/>
      <c r="E13" s="121"/>
      <c r="F13" s="122"/>
      <c r="G13" s="123">
        <f ca="1">IFERROR(NOW()-F13,"")</f>
        <v>45964.935753935184</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121"/>
      <c r="F14" s="122"/>
      <c r="G14" s="123">
        <f ca="1">IFERROR(NOW()-F14,"")</f>
        <v>45964.935753935184</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121"/>
      <c r="F15" s="122"/>
      <c r="G15" s="123">
        <f ca="1">IFERROR(NOW()-F15,"")</f>
        <v>45964.935753935184</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120"/>
      <c r="E16" s="121"/>
      <c r="F16" s="122"/>
      <c r="G16" s="123">
        <f ca="1">IFERROR(NOW()-F16,"")</f>
        <v>45964.935753935184</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121"/>
      <c r="F17" s="122"/>
      <c r="G17" s="123">
        <f ca="1">IFERROR(NOW()-F17,"")</f>
        <v>45964.935753935184</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121"/>
      <c r="F18" s="122"/>
      <c r="G18" s="123">
        <f ca="1">IFERROR(NOW()-F18,"")</f>
        <v>45964.935753935184</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121"/>
      <c r="F19" s="122"/>
      <c r="G19" s="123">
        <f ca="1">IFERROR(NOW()-F19,"")</f>
        <v>45964.935753935184</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121"/>
      <c r="F20" s="122"/>
      <c r="G20" s="123">
        <f ca="1">IFERROR(NOW()-F20,"")</f>
        <v>45964.935753935184</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121"/>
      <c r="F21" s="122"/>
      <c r="G21" s="123">
        <f ca="1">IFERROR(NOW()-F21,"")</f>
        <v>45964.935753935184</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121"/>
      <c r="F22" s="122"/>
      <c r="G22" s="123">
        <f ca="1">IFERROR(NOW()-F22,"")</f>
        <v>45964.935753935184</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121"/>
      <c r="F23" s="122"/>
      <c r="G23" s="123">
        <f ca="1">IFERROR(NOW()-F23,"")</f>
        <v>45964.935753935184</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121"/>
      <c r="F24" s="122"/>
      <c r="G24" s="123">
        <f ca="1">IFERROR(NOW()-F24,"")</f>
        <v>45964.935753935184</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121"/>
      <c r="F25" s="122"/>
      <c r="G25" s="123">
        <f ca="1">IFERROR(NOW()-F25,"")</f>
        <v>45964.935753935184</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121"/>
      <c r="F26" s="122"/>
      <c r="G26" s="123">
        <f ca="1">IFERROR(NOW()-F26,"")</f>
        <v>45964.935753935184</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121"/>
      <c r="F27" s="122"/>
      <c r="G27" s="123">
        <f ca="1">IFERROR(NOW()-F27,"")</f>
        <v>45964.935753935184</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121"/>
      <c r="F28" s="122"/>
      <c r="G28" s="123">
        <f ca="1">IFERROR(NOW()-F28,"")</f>
        <v>45964.935753935184</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121"/>
      <c r="F29" s="122"/>
      <c r="G29" s="123">
        <f ca="1">IFERROR(NOW()-F29,"")</f>
        <v>45964.935753935184</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121"/>
      <c r="F30" s="122"/>
      <c r="G30" s="123">
        <f ca="1">IFERROR(NOW()-F30,"")</f>
        <v>45964.935753935184</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121"/>
      <c r="F31" s="122"/>
      <c r="G31" s="123">
        <f ca="1">IFERROR(NOW()-F31,"")</f>
        <v>45964.935753935184</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121"/>
      <c r="F32" s="122"/>
      <c r="G32" s="123">
        <f ca="1">IFERROR(NOW()-F32,"")</f>
        <v>45964.935753935184</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121"/>
      <c r="F33" s="122"/>
      <c r="G33" s="123">
        <f ca="1">IFERROR(NOW()-F33,"")</f>
        <v>45964.935753935184</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121"/>
      <c r="F34" s="122"/>
      <c r="G34" s="123">
        <f ca="1">IFERROR(NOW()-F34,"")</f>
        <v>45964.935753935184</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121"/>
      <c r="F35" s="122"/>
      <c r="G35" s="123">
        <f ca="1">IFERROR(NOW()-F35,"")</f>
        <v>45964.935753935184</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121"/>
      <c r="F36" s="122"/>
      <c r="G36" s="123">
        <f ca="1">IFERROR(NOW()-F36,"")</f>
        <v>45964.935753935184</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121"/>
      <c r="F37" s="122"/>
      <c r="G37" s="123">
        <f ca="1">IFERROR(NOW()-F37,"")</f>
        <v>45964.935753935184</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121"/>
      <c r="F38" s="122"/>
      <c r="G38" s="123">
        <f ca="1">IFERROR(NOW()-F38,"")</f>
        <v>45964.935753935184</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121"/>
      <c r="F39" s="122"/>
      <c r="G39" s="123">
        <f ca="1">IFERROR(NOW()-F39,"")</f>
        <v>45964.935753935184</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121"/>
      <c r="F40" s="122"/>
      <c r="G40" s="123">
        <f ca="1">IFERROR(NOW()-F40,"")</f>
        <v>45964.935753935184</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121"/>
      <c r="F41" s="122"/>
      <c r="G41" s="123">
        <f ca="1">IFERROR(NOW()-F41,"")</f>
        <v>45964.935753935184</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121"/>
      <c r="F42" s="122"/>
      <c r="G42" s="123">
        <f ca="1">IFERROR(NOW()-F42,"")</f>
        <v>45964.935753935184</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121"/>
      <c r="F43" s="122"/>
      <c r="G43" s="123">
        <f ca="1">IFERROR(NOW()-F43,"")</f>
        <v>45964.935753935184</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121"/>
      <c r="F44" s="122"/>
      <c r="G44" s="123">
        <f ca="1">IFERROR(NOW()-F44,"")</f>
        <v>45964.935753935184</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121"/>
      <c r="F45" s="122"/>
      <c r="G45" s="123">
        <f ca="1">IFERROR(NOW()-F45,"")</f>
        <v>45964.935753935184</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121"/>
      <c r="F46" s="122"/>
      <c r="G46" s="123">
        <f ca="1">IFERROR(NOW()-F46,"")</f>
        <v>45964.935753935184</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121"/>
      <c r="F47" s="122"/>
      <c r="G47" s="123">
        <f ca="1">IFERROR(NOW()-F47,"")</f>
        <v>45964.935753935184</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121"/>
      <c r="F48" s="122"/>
      <c r="G48" s="123">
        <f ca="1">IFERROR(NOW()-F48,"")</f>
        <v>45964.935753935184</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121"/>
      <c r="F49" s="122"/>
      <c r="G49" s="123">
        <f ca="1">IFERROR(NOW()-F49,"")</f>
        <v>45964.935753935184</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121"/>
      <c r="F50" s="122"/>
      <c r="G50" s="123">
        <f ca="1">IFERROR(NOW()-F50,"")</f>
        <v>45964.935753935184</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121"/>
      <c r="F51" s="122"/>
      <c r="G51" s="123">
        <f ca="1">IFERROR(NOW()-F51,"")</f>
        <v>45964.935753935184</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121"/>
      <c r="F52" s="122"/>
      <c r="G52" s="123">
        <f ca="1">IFERROR(NOW()-F52,"")</f>
        <v>45964.935753935184</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121"/>
      <c r="F53" s="122"/>
      <c r="G53" s="123">
        <f ca="1">IFERROR(NOW()-F53,"")</f>
        <v>45964.935753935184</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121"/>
      <c r="F54" s="122"/>
      <c r="G54" s="123">
        <f ca="1">IFERROR(NOW()-F54,"")</f>
        <v>45964.935753935184</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121"/>
      <c r="F55" s="122"/>
      <c r="G55" s="123">
        <f ca="1">IFERROR(NOW()-F55,"")</f>
        <v>45964.935753935184</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121"/>
      <c r="F56" s="122"/>
      <c r="G56" s="123">
        <f ca="1">IFERROR(NOW()-F56,"")</f>
        <v>45964.935753935184</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121"/>
      <c r="F57" s="122"/>
      <c r="G57" s="123">
        <f ca="1">IFERROR(NOW()-F57,"")</f>
        <v>45964.935753935184</v>
      </c>
      <c r="H57" s="122"/>
      <c r="I57" s="118" t="str">
        <f>IFERROR(VLOOKUP(D57,DB!A:F,6,0),"")</f>
        <v/>
      </c>
      <c r="J57" s="118" t="str">
        <f>IFERROR(VLOOKUP(D57,DB!A:G,7,0),"")</f>
        <v/>
      </c>
      <c r="K57" s="124"/>
      <c r="L57" s="120" t="str">
        <f>IFERROR(VLOOKUP(D57,DB!A:I,9,0),"")</f>
        <v/>
      </c>
    </row>
    <row r="58" spans="1:12" ht="15" customHeight="1">
      <c r="A58" s="118"/>
      <c r="B58" s="118" t="str">
        <f>IFERROR(VLOOKUP(D58,DB!A:K,11,0),"")</f>
        <v/>
      </c>
      <c r="C58" s="119"/>
      <c r="D58" s="120"/>
      <c r="E58" s="121"/>
      <c r="F58" s="122"/>
      <c r="G58" s="123">
        <f ca="1">IFERROR(NOW()-F58,"")</f>
        <v>45964.935753935184</v>
      </c>
      <c r="H58" s="122"/>
      <c r="I58" s="118" t="str">
        <f>IFERROR(VLOOKUP(D58,DB!A:F,6,0),"")</f>
        <v/>
      </c>
      <c r="J58" s="118" t="str">
        <f>IFERROR(VLOOKUP(D58,DB!A:G,7,0),"")</f>
        <v/>
      </c>
      <c r="K58" s="124"/>
      <c r="L58" s="120" t="str">
        <f>IFERROR(VLOOKUP(D58,DB!A:I,9,0),"")</f>
        <v/>
      </c>
    </row>
    <row r="59" spans="1:12" ht="15" customHeight="1">
      <c r="A59" s="118"/>
      <c r="B59" s="118" t="str">
        <f>IFERROR(VLOOKUP(D59,DB!A:K,11,0),"")</f>
        <v/>
      </c>
      <c r="C59" s="119"/>
      <c r="D59" s="120"/>
      <c r="E59" s="121"/>
      <c r="F59" s="122"/>
      <c r="G59" s="123">
        <f ca="1">IFERROR(NOW()-F59,"")</f>
        <v>45964.935753935184</v>
      </c>
      <c r="H59" s="122"/>
      <c r="I59" s="118" t="str">
        <f>IFERROR(VLOOKUP(D59,DB!A:F,6,0),"")</f>
        <v/>
      </c>
      <c r="J59" s="118" t="str">
        <f>IFERROR(VLOOKUP(D59,DB!A:G,7,0),"")</f>
        <v/>
      </c>
      <c r="K59" s="124"/>
      <c r="L59" s="120" t="str">
        <f>IFERROR(VLOOKUP(D59,DB!A:I,9,0),"")</f>
        <v/>
      </c>
    </row>
    <row r="60" spans="1:12" ht="15" customHeight="1">
      <c r="A60" s="118"/>
      <c r="B60" s="118" t="str">
        <f>IFERROR(VLOOKUP(D60,DB!A:K,11,0),"")</f>
        <v/>
      </c>
      <c r="C60" s="119"/>
      <c r="D60" s="120"/>
      <c r="E60" s="121"/>
      <c r="F60" s="122"/>
      <c r="G60" s="123">
        <f ca="1">IFERROR(NOW()-F60,"")</f>
        <v>45964.935753935184</v>
      </c>
      <c r="H60" s="122"/>
      <c r="I60" s="118" t="str">
        <f>IFERROR(VLOOKUP(D60,DB!A:F,6,0),"")</f>
        <v/>
      </c>
      <c r="J60" s="118" t="str">
        <f>IFERROR(VLOOKUP(D60,DB!A:G,7,0),"")</f>
        <v/>
      </c>
      <c r="K60" s="124"/>
      <c r="L60" s="120" t="str">
        <f>IFERROR(VLOOKUP(D60,DB!A:I,9,0),"")</f>
        <v/>
      </c>
    </row>
    <row r="61" spans="1:12" ht="15" customHeight="1">
      <c r="A61" s="118"/>
      <c r="B61" s="118" t="str">
        <f>IFERROR(VLOOKUP(D61,DB!A:K,11,0),"")</f>
        <v/>
      </c>
      <c r="C61" s="119"/>
      <c r="D61" s="120"/>
      <c r="E61" s="121"/>
      <c r="F61" s="122"/>
      <c r="G61" s="123">
        <f ca="1">IFERROR(NOW()-F61,"")</f>
        <v>45964.935753935184</v>
      </c>
      <c r="H61" s="122"/>
      <c r="I61" s="118" t="str">
        <f>IFERROR(VLOOKUP(D61,DB!A:F,6,0),"")</f>
        <v/>
      </c>
      <c r="J61" s="118" t="str">
        <f>IFERROR(VLOOKUP(D61,DB!A:G,7,0),"")</f>
        <v/>
      </c>
      <c r="K61" s="124"/>
      <c r="L61" s="120" t="str">
        <f>IFERROR(VLOOKUP(D61,DB!A:I,9,0),"")</f>
        <v/>
      </c>
    </row>
    <row r="62" spans="1:12" ht="15" customHeight="1">
      <c r="A62" s="118"/>
      <c r="B62" s="118" t="str">
        <f>IFERROR(VLOOKUP(D62,DB!A:K,11,0),"")</f>
        <v/>
      </c>
      <c r="C62" s="119"/>
      <c r="D62" s="120"/>
      <c r="E62" s="121"/>
      <c r="F62" s="122"/>
      <c r="G62" s="123">
        <f ca="1">IFERROR(NOW()-F62,"")</f>
        <v>45964.935753935184</v>
      </c>
      <c r="H62" s="122"/>
      <c r="I62" s="118" t="str">
        <f>IFERROR(VLOOKUP(D62,DB!A:F,6,0),"")</f>
        <v/>
      </c>
      <c r="J62" s="118" t="str">
        <f>IFERROR(VLOOKUP(D62,DB!A:G,7,0),"")</f>
        <v/>
      </c>
      <c r="K62" s="124"/>
      <c r="L62" s="120" t="str">
        <f>IFERROR(VLOOKUP(D62,DB!A:I,9,0),"")</f>
        <v/>
      </c>
    </row>
    <row r="63" spans="1:12" ht="15" customHeight="1">
      <c r="A63" s="118"/>
      <c r="B63" s="118" t="str">
        <f>IFERROR(VLOOKUP(D63,DB!A:K,11,0),"")</f>
        <v/>
      </c>
      <c r="C63" s="119"/>
      <c r="D63" s="120"/>
      <c r="E63" s="121"/>
      <c r="F63" s="122"/>
      <c r="G63" s="123">
        <f ca="1">IFERROR(NOW()-F63,"")</f>
        <v>45964.935753935184</v>
      </c>
      <c r="H63" s="122"/>
      <c r="I63" s="118" t="str">
        <f>IFERROR(VLOOKUP(D63,DB!A:F,6,0),"")</f>
        <v/>
      </c>
      <c r="J63" s="118" t="str">
        <f>IFERROR(VLOOKUP(D63,DB!A:G,7,0),"")</f>
        <v/>
      </c>
      <c r="K63" s="124"/>
      <c r="L63" s="120" t="str">
        <f>IFERROR(VLOOKUP(D63,DB!A:I,9,0),"")</f>
        <v/>
      </c>
    </row>
    <row r="64" spans="1:12" ht="15" customHeight="1">
      <c r="A64" s="118"/>
      <c r="B64" s="118" t="str">
        <f>IFERROR(VLOOKUP(D64,DB!A:K,11,0),"")</f>
        <v/>
      </c>
      <c r="C64" s="119"/>
      <c r="D64" s="120"/>
      <c r="E64" s="121"/>
      <c r="F64" s="122"/>
      <c r="G64" s="123">
        <f ca="1">IFERROR(NOW()-F64,"")</f>
        <v>45964.935753935184</v>
      </c>
      <c r="H64" s="122"/>
      <c r="I64" s="118" t="str">
        <f>IFERROR(VLOOKUP(D64,DB!A:F,6,0),"")</f>
        <v/>
      </c>
      <c r="J64" s="118" t="str">
        <f>IFERROR(VLOOKUP(D64,DB!A:G,7,0),"")</f>
        <v/>
      </c>
      <c r="K64" s="124"/>
      <c r="L64" s="120" t="str">
        <f>IFERROR(VLOOKUP(D64,DB!A:I,9,0),"")</f>
        <v/>
      </c>
    </row>
    <row r="65" spans="1:12" ht="15" customHeight="1">
      <c r="A65" s="118"/>
      <c r="B65" s="118" t="str">
        <f>IFERROR(VLOOKUP(D65,DB!A:K,11,0),"")</f>
        <v/>
      </c>
      <c r="C65" s="119"/>
      <c r="D65" s="120"/>
      <c r="E65" s="121"/>
      <c r="F65" s="122"/>
      <c r="G65" s="123">
        <f ca="1">IFERROR(NOW()-F65,"")</f>
        <v>45964.935753935184</v>
      </c>
      <c r="H65" s="122"/>
      <c r="I65" s="118" t="str">
        <f>IFERROR(VLOOKUP(D65,DB!A:F,6,0),"")</f>
        <v/>
      </c>
      <c r="J65" s="118" t="str">
        <f>IFERROR(VLOOKUP(D65,DB!A:G,7,0),"")</f>
        <v/>
      </c>
      <c r="K65" s="124"/>
      <c r="L65" s="120" t="str">
        <f>IFERROR(VLOOKUP(D65,DB!A:I,9,0),"")</f>
        <v/>
      </c>
    </row>
    <row r="66" spans="1:12" ht="15" customHeight="1">
      <c r="A66" s="118"/>
      <c r="B66" s="118" t="str">
        <f>IFERROR(VLOOKUP(D66,DB!A:K,11,0),"")</f>
        <v/>
      </c>
      <c r="C66" s="119"/>
      <c r="D66" s="120"/>
      <c r="E66" s="121"/>
      <c r="F66" s="122"/>
      <c r="G66" s="123">
        <f ca="1">IFERROR(NOW()-F66,"")</f>
        <v>45964.935753935184</v>
      </c>
      <c r="H66" s="122"/>
      <c r="I66" s="118" t="str">
        <f>IFERROR(VLOOKUP(D66,DB!A:F,6,0),"")</f>
        <v/>
      </c>
      <c r="J66" s="118" t="str">
        <f>IFERROR(VLOOKUP(D66,DB!A:G,7,0),"")</f>
        <v/>
      </c>
      <c r="K66" s="124"/>
      <c r="L66" s="120" t="str">
        <f>IFERROR(VLOOKUP(D66,DB!A:I,9,0),"")</f>
        <v/>
      </c>
    </row>
    <row r="67" spans="1:12" ht="15" customHeight="1">
      <c r="A67" s="118"/>
      <c r="B67" s="118" t="str">
        <f>IFERROR(VLOOKUP(D67,DB!A:K,11,0),"")</f>
        <v/>
      </c>
      <c r="C67" s="119"/>
      <c r="D67" s="120"/>
      <c r="E67" s="121"/>
      <c r="F67" s="122"/>
      <c r="G67" s="123">
        <f ca="1">IFERROR(NOW()-F67,"")</f>
        <v>45964.935753935184</v>
      </c>
      <c r="H67" s="122"/>
      <c r="I67" s="118" t="str">
        <f>IFERROR(VLOOKUP(D67,DB!A:F,6,0),"")</f>
        <v/>
      </c>
      <c r="J67" s="118" t="str">
        <f>IFERROR(VLOOKUP(D67,DB!A:G,7,0),"")</f>
        <v/>
      </c>
      <c r="K67" s="124"/>
      <c r="L67" s="120" t="str">
        <f>IFERROR(VLOOKUP(D67,DB!A:I,9,0),"")</f>
        <v/>
      </c>
    </row>
    <row r="68" spans="1:12" ht="15" customHeight="1">
      <c r="A68" s="118"/>
      <c r="B68" s="118" t="str">
        <f>IFERROR(VLOOKUP(D68,DB!A:K,11,0),"")</f>
        <v/>
      </c>
      <c r="C68" s="119"/>
      <c r="D68" s="120"/>
      <c r="E68" s="121"/>
      <c r="F68" s="122"/>
      <c r="G68" s="123">
        <f ca="1">IFERROR(NOW()-F68,"")</f>
        <v>45964.935753935184</v>
      </c>
      <c r="H68" s="122"/>
      <c r="I68" s="118" t="str">
        <f>IFERROR(VLOOKUP(D68,DB!A:F,6,0),"")</f>
        <v/>
      </c>
      <c r="J68" s="118" t="str">
        <f>IFERROR(VLOOKUP(D68,DB!A:G,7,0),"")</f>
        <v/>
      </c>
      <c r="K68" s="124"/>
      <c r="L68" s="120" t="str">
        <f>IFERROR(VLOOKUP(D68,DB!A:I,9,0),"")</f>
        <v/>
      </c>
    </row>
    <row r="69" spans="1:12" ht="15" customHeight="1">
      <c r="A69" s="118"/>
      <c r="B69" s="118" t="str">
        <f>IFERROR(VLOOKUP(D69,DB!A:K,11,0),"")</f>
        <v/>
      </c>
      <c r="C69" s="119"/>
      <c r="D69" s="120"/>
      <c r="E69" s="121"/>
      <c r="F69" s="122"/>
      <c r="G69" s="123">
        <f ca="1">IFERROR(NOW()-F69,"")</f>
        <v>45964.935753935184</v>
      </c>
      <c r="H69" s="122"/>
      <c r="I69" s="118" t="str">
        <f>IFERROR(VLOOKUP(D69,DB!A:F,6,0),"")</f>
        <v/>
      </c>
      <c r="J69" s="118" t="str">
        <f>IFERROR(VLOOKUP(D69,DB!A:G,7,0),"")</f>
        <v/>
      </c>
      <c r="K69" s="124"/>
      <c r="L69" s="120" t="str">
        <f>IFERROR(VLOOKUP(D69,DB!A:I,9,0),"")</f>
        <v/>
      </c>
    </row>
    <row r="70" spans="1:12" ht="15" customHeight="1">
      <c r="A70" s="118"/>
      <c r="B70" s="118" t="str">
        <f>IFERROR(VLOOKUP(D70,DB!A:K,11,0),"")</f>
        <v/>
      </c>
      <c r="C70" s="119"/>
      <c r="D70" s="120"/>
      <c r="E70" s="121"/>
      <c r="F70" s="122"/>
      <c r="G70" s="123">
        <f ca="1">IFERROR(NOW()-F70,"")</f>
        <v>45964.935753935184</v>
      </c>
      <c r="H70" s="122"/>
      <c r="I70" s="118" t="str">
        <f>IFERROR(VLOOKUP(D70,DB!A:F,6,0),"")</f>
        <v/>
      </c>
      <c r="J70" s="118" t="str">
        <f>IFERROR(VLOOKUP(D70,DB!A:G,7,0),"")</f>
        <v/>
      </c>
      <c r="K70" s="124"/>
      <c r="L70" s="120" t="str">
        <f>IFERROR(VLOOKUP(D70,DB!A:I,9,0),"")</f>
        <v/>
      </c>
    </row>
    <row r="71" spans="1:12" ht="15" customHeight="1">
      <c r="A71" s="118"/>
      <c r="B71" s="118" t="str">
        <f>IFERROR(VLOOKUP(D71,DB!A:K,11,0),"")</f>
        <v/>
      </c>
      <c r="C71" s="119"/>
      <c r="D71" s="120"/>
      <c r="E71" s="121"/>
      <c r="F71" s="122"/>
      <c r="G71" s="123">
        <f ca="1">IFERROR(NOW()-F71,"")</f>
        <v>45964.935753935184</v>
      </c>
      <c r="H71" s="122"/>
      <c r="I71" s="118" t="str">
        <f>IFERROR(VLOOKUP(D71,DB!A:F,6,0),"")</f>
        <v/>
      </c>
      <c r="J71" s="118" t="str">
        <f>IFERROR(VLOOKUP(D71,DB!A:G,7,0),"")</f>
        <v/>
      </c>
      <c r="K71" s="124"/>
      <c r="L71" s="120" t="str">
        <f>IFERROR(VLOOKUP(D71,DB!A:I,9,0),"")</f>
        <v/>
      </c>
    </row>
    <row r="72" spans="1:12" ht="15" customHeight="1">
      <c r="A72" s="118"/>
      <c r="B72" s="118" t="str">
        <f>IFERROR(VLOOKUP(D72,DB!A:K,11,0),"")</f>
        <v/>
      </c>
      <c r="C72" s="119"/>
      <c r="D72" s="120"/>
      <c r="E72" s="121"/>
      <c r="F72" s="122"/>
      <c r="G72" s="123">
        <f ca="1">IFERROR(NOW()-F72,"")</f>
        <v>45964.935753935184</v>
      </c>
      <c r="H72" s="122"/>
      <c r="I72" s="118" t="str">
        <f>IFERROR(VLOOKUP(D72,DB!A:F,6,0),"")</f>
        <v/>
      </c>
      <c r="J72" s="118" t="str">
        <f>IFERROR(VLOOKUP(D72,DB!A:G,7,0),"")</f>
        <v/>
      </c>
      <c r="K72" s="124"/>
      <c r="L72" s="120" t="str">
        <f>IFERROR(VLOOKUP(D72,DB!A:I,9,0),"")</f>
        <v/>
      </c>
    </row>
    <row r="73" spans="1:12" ht="15" customHeight="1">
      <c r="A73" s="118"/>
      <c r="B73" s="118" t="str">
        <f>IFERROR(VLOOKUP(D73,DB!A:K,11,0),"")</f>
        <v/>
      </c>
      <c r="C73" s="119"/>
      <c r="D73" s="120"/>
      <c r="E73" s="121"/>
      <c r="F73" s="122"/>
      <c r="G73" s="123">
        <f ca="1">IFERROR(NOW()-F73,"")</f>
        <v>45964.935753935184</v>
      </c>
      <c r="H73" s="122"/>
      <c r="I73" s="118" t="str">
        <f>IFERROR(VLOOKUP(D73,DB!A:F,6,0),"")</f>
        <v/>
      </c>
      <c r="J73" s="118" t="str">
        <f>IFERROR(VLOOKUP(D73,DB!A:G,7,0),"")</f>
        <v/>
      </c>
      <c r="K73" s="124"/>
      <c r="L73" s="120" t="str">
        <f>IFERROR(VLOOKUP(D73,DB!A:I,9,0),"")</f>
        <v/>
      </c>
    </row>
    <row r="74" spans="1:12" ht="15" customHeight="1">
      <c r="A74" s="118"/>
      <c r="B74" s="118" t="str">
        <f>IFERROR(VLOOKUP(D74,DB!A:K,11,0),"")</f>
        <v/>
      </c>
      <c r="C74" s="119"/>
      <c r="D74" s="120"/>
      <c r="E74" s="121"/>
      <c r="F74" s="122"/>
      <c r="G74" s="123">
        <f ca="1">IFERROR(NOW()-F74,"")</f>
        <v>45964.935753935184</v>
      </c>
      <c r="H74" s="122"/>
      <c r="I74" s="118" t="str">
        <f>IFERROR(VLOOKUP(D74,DB!A:F,6,0),"")</f>
        <v/>
      </c>
      <c r="J74" s="118" t="str">
        <f>IFERROR(VLOOKUP(D74,DB!A:G,7,0),"")</f>
        <v/>
      </c>
      <c r="K74" s="124"/>
      <c r="L74" s="120" t="str">
        <f>IFERROR(VLOOKUP(D74,DB!A:I,9,0),"")</f>
        <v/>
      </c>
    </row>
    <row r="75" spans="1:12" ht="15" customHeight="1">
      <c r="A75" s="118"/>
      <c r="B75" s="118" t="str">
        <f>IFERROR(VLOOKUP(D75,DB!A:K,11,0),"")</f>
        <v/>
      </c>
      <c r="C75" s="119"/>
      <c r="D75" s="120"/>
      <c r="E75" s="121"/>
      <c r="F75" s="122"/>
      <c r="G75" s="123">
        <f ca="1">IFERROR(NOW()-F75,"")</f>
        <v>45964.935753935184</v>
      </c>
      <c r="H75" s="122"/>
      <c r="I75" s="118" t="str">
        <f>IFERROR(VLOOKUP(D75,DB!A:F,6,0),"")</f>
        <v/>
      </c>
      <c r="J75" s="118" t="str">
        <f>IFERROR(VLOOKUP(D75,DB!A:G,7,0),"")</f>
        <v/>
      </c>
      <c r="K75" s="124"/>
      <c r="L75" s="120" t="str">
        <f>IFERROR(VLOOKUP(D75,DB!A:I,9,0),"")</f>
        <v/>
      </c>
    </row>
    <row r="76" spans="1:12" ht="15" customHeight="1">
      <c r="A76" s="118"/>
      <c r="B76" s="118" t="str">
        <f>IFERROR(VLOOKUP(D76,DB!A:K,11,0),"")</f>
        <v/>
      </c>
      <c r="C76" s="119"/>
      <c r="D76" s="120"/>
      <c r="E76" s="121"/>
      <c r="F76" s="122"/>
      <c r="G76" s="123">
        <f ca="1">IFERROR(NOW()-F76,"")</f>
        <v>45964.935753935184</v>
      </c>
      <c r="H76" s="122"/>
      <c r="I76" s="118" t="str">
        <f>IFERROR(VLOOKUP(D76,DB!A:F,6,0),"")</f>
        <v/>
      </c>
      <c r="J76" s="118" t="str">
        <f>IFERROR(VLOOKUP(D76,DB!A:G,7,0),"")</f>
        <v/>
      </c>
      <c r="K76" s="124"/>
      <c r="L76" s="120" t="str">
        <f>IFERROR(VLOOKUP(D76,DB!A:I,9,0),"")</f>
        <v/>
      </c>
    </row>
    <row r="77" spans="1:12" ht="15" customHeight="1">
      <c r="A77" s="125"/>
      <c r="B77" s="125" t="str">
        <f>IFERROR(VLOOKUP(D77,DB!A:K,11,0),"")</f>
        <v/>
      </c>
      <c r="C77" s="126"/>
      <c r="D77" s="127"/>
      <c r="E77" s="128"/>
      <c r="F77" s="129"/>
      <c r="G77" s="130">
        <f ca="1">IFERROR(NOW()-F77,"")</f>
        <v>45964.935753935184</v>
      </c>
      <c r="H77" s="129"/>
      <c r="I77" s="125" t="str">
        <f>IFERROR(VLOOKUP(D77,DB!A:F,6,0),"")</f>
        <v/>
      </c>
      <c r="J77" s="125" t="str">
        <f>IFERROR(VLOOKUP(D77,DB!A:G,7,0),"")</f>
        <v/>
      </c>
      <c r="K77" s="131"/>
      <c r="L77" s="127" t="str">
        <f>IFERROR(VLOOKUP(D77,DB!A:I,9,0),"")</f>
        <v/>
      </c>
    </row>
  </sheetData>
  <dataValidations count="2">
    <dataValidation allowBlank="1" showInputMessage="1" showErrorMessage="1" sqref="E1" xr:uid="{A4F81451-56CC-4543-9497-104C4E44EE4B}"/>
    <dataValidation type="list" allowBlank="1" showInputMessage="1" showErrorMessage="1" sqref="E2:E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64"/>
  <sheetViews>
    <sheetView workbookViewId="0">
      <selection activeCell="K6" sqref="K6"/>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39113</v>
      </c>
      <c r="B2" s="37" t="str">
        <f>IFERROR(VLOOKUP(D2,DB!A:K,11,0),"")</f>
        <v>R5</v>
      </c>
      <c r="C2" s="37">
        <v>3</v>
      </c>
      <c r="D2" s="117" t="s">
        <v>36011</v>
      </c>
      <c r="E2" s="37" t="s">
        <v>39021</v>
      </c>
      <c r="F2" s="38">
        <v>45891.832060185188</v>
      </c>
      <c r="G2" s="143">
        <f ca="1">IFERROR(NOW()-F2,"")</f>
        <v>73.103693518518412</v>
      </c>
      <c r="H2" s="38">
        <v>45891.790393518517</v>
      </c>
      <c r="I2" s="37" t="str">
        <f>IFERROR(VLOOKUP(D2,DB!A:F,6,0),"")</f>
        <v>Generator-SG</v>
      </c>
      <c r="J2" s="37" t="str">
        <f>IFERROR(VLOOKUP(D2,DB!A:G,7,0),"")</f>
        <v>Vandalized</v>
      </c>
      <c r="K2" s="37" t="s">
        <v>39114</v>
      </c>
      <c r="L2" s="37" t="str">
        <f>IFERROR(VLOOKUP(D2,DB!A:I,9,0),"")</f>
        <v>Latis</v>
      </c>
      <c r="M2" s="116"/>
    </row>
    <row r="3" spans="1:13" ht="30.75">
      <c r="A3" s="37" t="s">
        <v>39115</v>
      </c>
      <c r="B3" s="37" t="str">
        <f>IFERROR(VLOOKUP(D3,DB!A:K,11,0),"")</f>
        <v>R5</v>
      </c>
      <c r="C3" s="37">
        <v>1</v>
      </c>
      <c r="D3" s="37" t="s">
        <v>33268</v>
      </c>
      <c r="E3" s="37" t="s">
        <v>39100</v>
      </c>
      <c r="F3" s="38">
        <v>45926.188877314817</v>
      </c>
      <c r="G3" s="143">
        <f t="shared" ref="G3" ca="1" si="0">IFERROR(NOW()-F3,"")</f>
        <v>38.746876620367402</v>
      </c>
      <c r="H3" s="38">
        <v>45926.158159722225</v>
      </c>
      <c r="I3" s="37" t="str">
        <f>IFERROR(VLOOKUP(D3,DB!A:F,6,0),"")</f>
        <v>SCECO</v>
      </c>
      <c r="J3" s="37" t="str">
        <f>IFERROR(VLOOKUP(D3,DB!A:G,7,0),"")</f>
        <v>Good</v>
      </c>
      <c r="K3" s="37" t="s">
        <v>39116</v>
      </c>
      <c r="L3" s="37" t="str">
        <f>IFERROR(VLOOKUP(D3,DB!A:I,9,0),"")</f>
        <v>Latis</v>
      </c>
      <c r="M3" s="116"/>
    </row>
    <row r="4" spans="1:13" ht="48" customHeight="1">
      <c r="A4" s="151" t="s">
        <v>39117</v>
      </c>
      <c r="B4" s="151" t="str">
        <f>IFERROR(VLOOKUP(D4,DB!A:K,11,0),"")</f>
        <v>R5</v>
      </c>
      <c r="C4" s="151">
        <v>1</v>
      </c>
      <c r="D4" s="151" t="s">
        <v>34758</v>
      </c>
      <c r="E4" s="151" t="s">
        <v>39100</v>
      </c>
      <c r="F4" s="152">
        <v>45948.661111111112</v>
      </c>
      <c r="G4" s="153">
        <f ca="1">IFERROR(NOW()-F4,"")</f>
        <v>16.274642824071634</v>
      </c>
      <c r="H4" s="152">
        <v>45948.661111111112</v>
      </c>
      <c r="I4" s="151" t="str">
        <f>IFERROR(VLOOKUP(D4,DB!A:F,6,0),"")</f>
        <v>SCECO</v>
      </c>
      <c r="J4" s="151" t="str">
        <f>IFERROR(VLOOKUP(D4,DB!A:G,7,0),"")</f>
        <v>Dead</v>
      </c>
      <c r="K4" s="151" t="s">
        <v>39118</v>
      </c>
      <c r="L4" s="151" t="str">
        <f>IFERROR(VLOOKUP(D4,DB!A:I,9,0),"")</f>
        <v>Latis</v>
      </c>
    </row>
    <row r="5" spans="1:13" ht="15">
      <c r="A5" s="151"/>
      <c r="B5" s="151" t="str">
        <f>IFERROR(VLOOKUP(D5,DB!A:K,11,0),"")</f>
        <v/>
      </c>
      <c r="C5" s="151"/>
      <c r="D5" s="151"/>
      <c r="E5" s="151"/>
      <c r="F5" s="152"/>
      <c r="G5" s="153">
        <f ca="1">IFERROR(NOW()-F5,"")</f>
        <v>45964.935753935184</v>
      </c>
      <c r="H5" s="152"/>
      <c r="I5" s="151" t="str">
        <f>IFERROR(VLOOKUP(D5,DB!A:F,6,0),"")</f>
        <v/>
      </c>
      <c r="J5" s="151" t="str">
        <f>IFERROR(VLOOKUP(D5,DB!A:G,7,0),"")</f>
        <v/>
      </c>
      <c r="K5" s="151"/>
      <c r="L5" s="151" t="str">
        <f>IFERROR(VLOOKUP(D5,DB!A:I,9,0),"")</f>
        <v/>
      </c>
    </row>
    <row r="6" spans="1:13" ht="15">
      <c r="A6" s="151"/>
      <c r="B6" s="151" t="str">
        <f>IFERROR(VLOOKUP(D6,DB!A:K,11,0),"")</f>
        <v/>
      </c>
      <c r="C6" s="151"/>
      <c r="D6" s="151"/>
      <c r="E6" s="151"/>
      <c r="F6" s="152"/>
      <c r="G6" s="153">
        <f ca="1">IFERROR(NOW()-F6,"")</f>
        <v>45964.935753935184</v>
      </c>
      <c r="H6" s="152"/>
      <c r="I6" s="151" t="str">
        <f>IFERROR(VLOOKUP(D6,DB!A:F,6,0),"")</f>
        <v/>
      </c>
      <c r="J6" s="151" t="str">
        <f>IFERROR(VLOOKUP(D6,DB!A:G,7,0),"")</f>
        <v/>
      </c>
      <c r="K6" s="151"/>
      <c r="L6" s="151" t="str">
        <f>IFERROR(VLOOKUP(D6,DB!A:I,9,0),"")</f>
        <v/>
      </c>
    </row>
    <row r="7" spans="1:13" ht="15">
      <c r="A7" s="151"/>
      <c r="B7" s="151" t="str">
        <f>IFERROR(VLOOKUP(D7,DB!A:K,11,0),"")</f>
        <v/>
      </c>
      <c r="C7" s="151"/>
      <c r="D7" s="151"/>
      <c r="E7" s="151"/>
      <c r="F7" s="152"/>
      <c r="G7" s="153">
        <f ca="1">IFERROR(NOW()-F7,"")</f>
        <v>45964.935753935184</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45964.935753935184</v>
      </c>
      <c r="H8" s="152"/>
      <c r="I8" s="151" t="str">
        <f>IFERROR(VLOOKUP(D8,DB!A:F,6,0),"")</f>
        <v/>
      </c>
      <c r="J8" s="151" t="str">
        <f>IFERROR(VLOOKUP(D8,DB!A:G,7,0),"")</f>
        <v/>
      </c>
      <c r="K8" s="151"/>
      <c r="L8" s="151" t="str">
        <f>IFERROR(VLOOKUP(D8,DB!A:I,9,0),"")</f>
        <v/>
      </c>
    </row>
    <row r="9" spans="1:13" ht="15">
      <c r="A9" s="151"/>
      <c r="B9" s="151" t="str">
        <f>IFERROR(VLOOKUP(D9,DB!A:K,11,0),"")</f>
        <v/>
      </c>
      <c r="C9" s="151"/>
      <c r="D9" s="151"/>
      <c r="E9" s="151"/>
      <c r="F9" s="152"/>
      <c r="G9" s="153">
        <f ca="1">IFERROR(NOW()-F9,"")</f>
        <v>45964.935753935184</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45964.935753935184</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45964.935753935184</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45964.935753935184</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45964.935753935184</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45964.935753935184</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45964.935753935184</v>
      </c>
      <c r="H15" s="152"/>
      <c r="I15" s="151" t="str">
        <f>IFERROR(VLOOKUP(D15,DB!A:F,6,0),"")</f>
        <v/>
      </c>
      <c r="J15" s="151" t="str">
        <f>IFERROR(VLOOKUP(D15,DB!A:G,7,0),"")</f>
        <v/>
      </c>
      <c r="K15" s="151"/>
      <c r="L15" s="151" t="str">
        <f>IFERROR(VLOOKUP(D15,DB!A:I,9,0),"")</f>
        <v/>
      </c>
    </row>
    <row r="16" spans="1:13" ht="15">
      <c r="A16" s="151"/>
      <c r="B16" s="151" t="str">
        <f>IFERROR(VLOOKUP(D16,DB!A:K,11,0),"")</f>
        <v/>
      </c>
      <c r="C16" s="151"/>
      <c r="D16" s="151"/>
      <c r="E16" s="151"/>
      <c r="F16" s="152"/>
      <c r="G16" s="153">
        <f ca="1">IFERROR(NOW()-F16,"")</f>
        <v>45964.935753935184</v>
      </c>
      <c r="H16" s="152"/>
      <c r="I16" s="151" t="str">
        <f>IFERROR(VLOOKUP(D16,DB!A:F,6,0),"")</f>
        <v/>
      </c>
      <c r="J16" s="151" t="str">
        <f>IFERROR(VLOOKUP(D16,DB!A:G,7,0),"")</f>
        <v/>
      </c>
      <c r="K16" s="151"/>
      <c r="L16" s="151" t="str">
        <f>IFERROR(VLOOKUP(D16,DB!A:I,9,0),"")</f>
        <v/>
      </c>
    </row>
    <row r="17" spans="1:12" ht="15">
      <c r="A17" s="151"/>
      <c r="B17" s="151" t="str">
        <f>IFERROR(VLOOKUP(D17,DB!A:K,11,0),"")</f>
        <v/>
      </c>
      <c r="C17" s="151"/>
      <c r="D17" s="151"/>
      <c r="E17" s="151"/>
      <c r="F17" s="152"/>
      <c r="G17" s="153">
        <f ca="1">IFERROR(NOW()-F17,"")</f>
        <v>45964.935753935184</v>
      </c>
      <c r="H17" s="152"/>
      <c r="I17" s="151" t="str">
        <f>IFERROR(VLOOKUP(D17,DB!A:F,6,0),"")</f>
        <v/>
      </c>
      <c r="J17" s="151" t="str">
        <f>IFERROR(VLOOKUP(D17,DB!A:G,7,0),"")</f>
        <v/>
      </c>
      <c r="K17" s="151"/>
      <c r="L17" s="151" t="str">
        <f>IFERROR(VLOOKUP(D17,DB!A:I,9,0),"")</f>
        <v/>
      </c>
    </row>
    <row r="18" spans="1:12" ht="15">
      <c r="A18" s="151"/>
      <c r="B18" s="151" t="str">
        <f>IFERROR(VLOOKUP(D18,DB!A:K,11,0),"")</f>
        <v/>
      </c>
      <c r="C18" s="151"/>
      <c r="D18" s="151"/>
      <c r="E18" s="151"/>
      <c r="F18" s="152"/>
      <c r="G18" s="153">
        <f ca="1">IFERROR(NOW()-F18,"")</f>
        <v>45964.935753935184</v>
      </c>
      <c r="H18" s="152"/>
      <c r="I18" s="151" t="str">
        <f>IFERROR(VLOOKUP(D18,DB!A:F,6,0),"")</f>
        <v/>
      </c>
      <c r="J18" s="151" t="str">
        <f>IFERROR(VLOOKUP(D18,DB!A:G,7,0),"")</f>
        <v/>
      </c>
      <c r="K18" s="151"/>
      <c r="L18" s="151" t="str">
        <f>IFERROR(VLOOKUP(D18,DB!A:I,9,0),"")</f>
        <v/>
      </c>
    </row>
    <row r="19" spans="1:12" ht="15">
      <c r="A19" s="151"/>
      <c r="B19" s="151" t="str">
        <f>IFERROR(VLOOKUP(D19,DB!A:K,11,0),"")</f>
        <v/>
      </c>
      <c r="C19" s="151"/>
      <c r="D19" s="151"/>
      <c r="E19" s="151"/>
      <c r="F19" s="152"/>
      <c r="G19" s="153">
        <f ca="1">IFERROR(NOW()-F19,"")</f>
        <v>45964.935753935184</v>
      </c>
      <c r="H19" s="152"/>
      <c r="I19" s="151" t="str">
        <f>IFERROR(VLOOKUP(D19,DB!A:F,6,0),"")</f>
        <v/>
      </c>
      <c r="J19" s="151" t="str">
        <f>IFERROR(VLOOKUP(D19,DB!A:G,7,0),"")</f>
        <v/>
      </c>
      <c r="K19" s="151"/>
      <c r="L19" s="151" t="str">
        <f>IFERROR(VLOOKUP(D19,DB!A:I,9,0),"")</f>
        <v/>
      </c>
    </row>
    <row r="20" spans="1:12" ht="15">
      <c r="A20" s="151"/>
      <c r="B20" s="151" t="str">
        <f>IFERROR(VLOOKUP(D20,DB!A:K,11,0),"")</f>
        <v/>
      </c>
      <c r="C20" s="151"/>
      <c r="D20" s="151"/>
      <c r="E20" s="151"/>
      <c r="F20" s="152"/>
      <c r="G20" s="153">
        <f ca="1">IFERROR(NOW()-F20,"")</f>
        <v>45964.935753935184</v>
      </c>
      <c r="H20" s="152"/>
      <c r="I20" s="151" t="str">
        <f>IFERROR(VLOOKUP(D20,DB!A:F,6,0),"")</f>
        <v/>
      </c>
      <c r="J20" s="151" t="str">
        <f>IFERROR(VLOOKUP(D20,DB!A:G,7,0),"")</f>
        <v/>
      </c>
      <c r="K20" s="151"/>
      <c r="L20" s="151" t="str">
        <f>IFERROR(VLOOKUP(D20,DB!A:I,9,0),"")</f>
        <v/>
      </c>
    </row>
    <row r="21" spans="1:12" ht="15">
      <c r="A21" s="151"/>
      <c r="B21" s="151" t="str">
        <f>IFERROR(VLOOKUP(D21,DB!A:K,11,0),"")</f>
        <v/>
      </c>
      <c r="C21" s="151"/>
      <c r="D21" s="151"/>
      <c r="E21" s="151"/>
      <c r="F21" s="152"/>
      <c r="G21" s="153">
        <f ca="1">IFERROR(NOW()-F21,"")</f>
        <v>45964.935753935184</v>
      </c>
      <c r="H21" s="152"/>
      <c r="I21" s="151" t="str">
        <f>IFERROR(VLOOKUP(D21,DB!A:F,6,0),"")</f>
        <v/>
      </c>
      <c r="J21" s="151" t="str">
        <f>IFERROR(VLOOKUP(D21,DB!A:G,7,0),"")</f>
        <v/>
      </c>
      <c r="K21" s="151"/>
      <c r="L21" s="151" t="str">
        <f>IFERROR(VLOOKUP(D21,DB!A:I,9,0),"")</f>
        <v/>
      </c>
    </row>
    <row r="22" spans="1:12" ht="15">
      <c r="A22" s="151"/>
      <c r="B22" s="151" t="str">
        <f>IFERROR(VLOOKUP(D22,DB!A:K,11,0),"")</f>
        <v/>
      </c>
      <c r="C22" s="151"/>
      <c r="D22" s="151"/>
      <c r="E22" s="151"/>
      <c r="F22" s="152"/>
      <c r="G22" s="153">
        <f ca="1">IFERROR(NOW()-F22,"")</f>
        <v>45964.935753935184</v>
      </c>
      <c r="H22" s="152"/>
      <c r="I22" s="151" t="str">
        <f>IFERROR(VLOOKUP(D22,DB!A:F,6,0),"")</f>
        <v/>
      </c>
      <c r="J22" s="151" t="str">
        <f>IFERROR(VLOOKUP(D22,DB!A:G,7,0),"")</f>
        <v/>
      </c>
      <c r="K22" s="151"/>
      <c r="L22" s="151" t="str">
        <f>IFERROR(VLOOKUP(D22,DB!A:I,9,0),"")</f>
        <v/>
      </c>
    </row>
    <row r="23" spans="1:12" ht="15">
      <c r="A23" s="151"/>
      <c r="B23" s="151" t="str">
        <f>IFERROR(VLOOKUP(D23,DB!A:K,11,0),"")</f>
        <v/>
      </c>
      <c r="C23" s="151"/>
      <c r="D23" s="151"/>
      <c r="E23" s="151"/>
      <c r="F23" s="152"/>
      <c r="G23" s="153">
        <f ca="1">IFERROR(NOW()-F23,"")</f>
        <v>45964.935753935184</v>
      </c>
      <c r="H23" s="152"/>
      <c r="I23" s="151" t="str">
        <f>IFERROR(VLOOKUP(D23,DB!A:F,6,0),"")</f>
        <v/>
      </c>
      <c r="J23" s="151" t="str">
        <f>IFERROR(VLOOKUP(D23,DB!A:G,7,0),"")</f>
        <v/>
      </c>
      <c r="K23" s="151"/>
      <c r="L23" s="151" t="str">
        <f>IFERROR(VLOOKUP(D23,DB!A:I,9,0),"")</f>
        <v/>
      </c>
    </row>
    <row r="24" spans="1:12" ht="15">
      <c r="A24" s="151"/>
      <c r="B24" s="151" t="str">
        <f>IFERROR(VLOOKUP(D24,DB!A:K,11,0),"")</f>
        <v/>
      </c>
      <c r="C24" s="151"/>
      <c r="D24" s="151"/>
      <c r="E24" s="151"/>
      <c r="F24" s="152"/>
      <c r="G24" s="153">
        <f ca="1">IFERROR(NOW()-F24,"")</f>
        <v>45964.935753935184</v>
      </c>
      <c r="H24" s="152"/>
      <c r="I24" s="151" t="str">
        <f>IFERROR(VLOOKUP(D24,DB!A:F,6,0),"")</f>
        <v/>
      </c>
      <c r="J24" s="151" t="str">
        <f>IFERROR(VLOOKUP(D24,DB!A:G,7,0),"")</f>
        <v/>
      </c>
      <c r="K24" s="151"/>
      <c r="L24" s="151" t="str">
        <f>IFERROR(VLOOKUP(D24,DB!A:I,9,0),"")</f>
        <v/>
      </c>
    </row>
    <row r="25" spans="1:12" ht="15">
      <c r="A25" s="151"/>
      <c r="B25" s="151" t="str">
        <f>IFERROR(VLOOKUP(D25,DB!A:K,11,0),"")</f>
        <v/>
      </c>
      <c r="C25" s="151"/>
      <c r="D25" s="151"/>
      <c r="E25" s="151"/>
      <c r="F25" s="152"/>
      <c r="G25" s="153">
        <f ca="1">IFERROR(NOW()-F25,"")</f>
        <v>45964.935753935184</v>
      </c>
      <c r="H25" s="152"/>
      <c r="I25" s="151" t="str">
        <f>IFERROR(VLOOKUP(D25,DB!A:F,6,0),"")</f>
        <v/>
      </c>
      <c r="J25" s="151" t="str">
        <f>IFERROR(VLOOKUP(D25,DB!A:G,7,0),"")</f>
        <v/>
      </c>
      <c r="K25" s="151"/>
      <c r="L25" s="151" t="str">
        <f>IFERROR(VLOOKUP(D25,DB!A:I,9,0),"")</f>
        <v/>
      </c>
    </row>
    <row r="26" spans="1:12" ht="15">
      <c r="A26" s="151"/>
      <c r="B26" s="151" t="str">
        <f>IFERROR(VLOOKUP(D26,DB!A:K,11,0),"")</f>
        <v/>
      </c>
      <c r="C26" s="151"/>
      <c r="D26" s="151"/>
      <c r="E26" s="151"/>
      <c r="F26" s="152"/>
      <c r="G26" s="153">
        <f ca="1">IFERROR(NOW()-F26,"")</f>
        <v>45964.935753935184</v>
      </c>
      <c r="H26" s="152"/>
      <c r="I26" s="151" t="str">
        <f>IFERROR(VLOOKUP(D26,DB!A:F,6,0),"")</f>
        <v/>
      </c>
      <c r="J26" s="151" t="str">
        <f>IFERROR(VLOOKUP(D26,DB!A:G,7,0),"")</f>
        <v/>
      </c>
      <c r="K26" s="151"/>
      <c r="L26" s="151" t="str">
        <f>IFERROR(VLOOKUP(D26,DB!A:I,9,0),"")</f>
        <v/>
      </c>
    </row>
    <row r="27" spans="1:12" ht="15">
      <c r="A27" s="151"/>
      <c r="B27" s="151" t="str">
        <f>IFERROR(VLOOKUP(D27,DB!A:K,11,0),"")</f>
        <v/>
      </c>
      <c r="C27" s="151"/>
      <c r="D27" s="151"/>
      <c r="E27" s="151"/>
      <c r="F27" s="152"/>
      <c r="G27" s="153">
        <f ca="1">IFERROR(NOW()-F27,"")</f>
        <v>45964.935753935184</v>
      </c>
      <c r="H27" s="152"/>
      <c r="I27" s="151" t="str">
        <f>IFERROR(VLOOKUP(D27,DB!A:F,6,0),"")</f>
        <v/>
      </c>
      <c r="J27" s="151" t="str">
        <f>IFERROR(VLOOKUP(D27,DB!A:G,7,0),"")</f>
        <v/>
      </c>
      <c r="K27" s="151"/>
      <c r="L27" s="151" t="str">
        <f>IFERROR(VLOOKUP(D27,DB!A:I,9,0),"")</f>
        <v/>
      </c>
    </row>
    <row r="28" spans="1:12" ht="15">
      <c r="A28" s="151"/>
      <c r="B28" s="151" t="str">
        <f>IFERROR(VLOOKUP(D28,DB!A:K,11,0),"")</f>
        <v/>
      </c>
      <c r="C28" s="151"/>
      <c r="D28" s="151"/>
      <c r="E28" s="151"/>
      <c r="F28" s="152"/>
      <c r="G28" s="153">
        <f ca="1">IFERROR(NOW()-F28,"")</f>
        <v>45964.935753935184</v>
      </c>
      <c r="H28" s="152"/>
      <c r="I28" s="151" t="str">
        <f>IFERROR(VLOOKUP(D28,DB!A:F,6,0),"")</f>
        <v/>
      </c>
      <c r="J28" s="151" t="str">
        <f>IFERROR(VLOOKUP(D28,DB!A:G,7,0),"")</f>
        <v/>
      </c>
      <c r="K28" s="151"/>
      <c r="L28" s="151" t="str">
        <f>IFERROR(VLOOKUP(D28,DB!A:I,9,0),"")</f>
        <v/>
      </c>
    </row>
    <row r="29" spans="1:12" ht="15">
      <c r="A29" s="157"/>
      <c r="B29" s="157" t="str">
        <f>IFERROR(VLOOKUP(D29,DB!A:K,11,0),"")</f>
        <v/>
      </c>
      <c r="C29" s="157"/>
      <c r="D29" s="157"/>
      <c r="E29" s="157"/>
      <c r="F29" s="158"/>
      <c r="G29" s="159">
        <f ca="1">IFERROR(NOW()-F29,"")</f>
        <v>45964.935753935184</v>
      </c>
      <c r="H29" s="158"/>
      <c r="I29" s="157" t="str">
        <f>IFERROR(VLOOKUP(D29,DB!A:F,6,0),"")</f>
        <v/>
      </c>
      <c r="J29" s="157" t="str">
        <f>IFERROR(VLOOKUP(D29,DB!A:G,7,0),"")</f>
        <v/>
      </c>
      <c r="K29" s="157"/>
      <c r="L29" s="157" t="str">
        <f>IFERROR(VLOOKUP(D29,DB!A:I,9,0),"")</f>
        <v/>
      </c>
    </row>
    <row r="30" spans="1:12" ht="15">
      <c r="A30" s="157"/>
      <c r="B30" s="157" t="str">
        <f>IFERROR(VLOOKUP(D30,DB!A:K,11,0),"")</f>
        <v/>
      </c>
      <c r="C30" s="157"/>
      <c r="D30" s="157"/>
      <c r="E30" s="157"/>
      <c r="F30" s="158"/>
      <c r="G30" s="159">
        <f ca="1">IFERROR(NOW()-F30,"")</f>
        <v>45964.935753935184</v>
      </c>
      <c r="H30" s="158"/>
      <c r="I30" s="157" t="str">
        <f>IFERROR(VLOOKUP(D30,DB!A:F,6,0),"")</f>
        <v/>
      </c>
      <c r="J30" s="157" t="str">
        <f>IFERROR(VLOOKUP(D30,DB!A:G,7,0),"")</f>
        <v/>
      </c>
      <c r="K30" s="157"/>
      <c r="L30" s="157" t="str">
        <f>IFERROR(VLOOKUP(D30,DB!A:I,9,0),"")</f>
        <v/>
      </c>
    </row>
    <row r="31" spans="1:12" ht="15">
      <c r="A31" s="157"/>
      <c r="B31" s="157" t="str">
        <f>IFERROR(VLOOKUP(D31,DB!A:K,11,0),"")</f>
        <v/>
      </c>
      <c r="C31" s="157"/>
      <c r="D31" s="157"/>
      <c r="E31" s="157"/>
      <c r="F31" s="158"/>
      <c r="G31" s="159">
        <f ca="1">IFERROR(NOW()-F31,"")</f>
        <v>45964.935753935184</v>
      </c>
      <c r="H31" s="158"/>
      <c r="I31" s="157" t="str">
        <f>IFERROR(VLOOKUP(D31,DB!A:F,6,0),"")</f>
        <v/>
      </c>
      <c r="J31" s="157" t="str">
        <f>IFERROR(VLOOKUP(D31,DB!A:G,7,0),"")</f>
        <v/>
      </c>
      <c r="K31" s="157"/>
      <c r="L31" s="157" t="str">
        <f>IFERROR(VLOOKUP(D31,DB!A:I,9,0),"")</f>
        <v/>
      </c>
    </row>
    <row r="32" spans="1:12" ht="15">
      <c r="A32" s="157"/>
      <c r="B32" s="157" t="str">
        <f>IFERROR(VLOOKUP(D32,DB!A:K,11,0),"")</f>
        <v/>
      </c>
      <c r="C32" s="157"/>
      <c r="D32" s="157"/>
      <c r="E32" s="157"/>
      <c r="F32" s="158"/>
      <c r="G32" s="159">
        <f ca="1">IFERROR(NOW()-F32,"")</f>
        <v>45964.935753935184</v>
      </c>
      <c r="H32" s="158"/>
      <c r="I32" s="157" t="str">
        <f>IFERROR(VLOOKUP(D32,DB!A:F,6,0),"")</f>
        <v/>
      </c>
      <c r="J32" s="157" t="str">
        <f>IFERROR(VLOOKUP(D32,DB!A:G,7,0),"")</f>
        <v/>
      </c>
      <c r="K32" s="157"/>
      <c r="L32" s="157" t="str">
        <f>IFERROR(VLOOKUP(D32,DB!A:I,9,0),"")</f>
        <v/>
      </c>
    </row>
    <row r="33" spans="1:12" ht="15">
      <c r="A33" s="157"/>
      <c r="B33" s="157" t="str">
        <f>IFERROR(VLOOKUP(D33,DB!A:K,11,0),"")</f>
        <v/>
      </c>
      <c r="C33" s="157"/>
      <c r="D33" s="157"/>
      <c r="E33" s="157"/>
      <c r="F33" s="158"/>
      <c r="G33" s="159">
        <f ca="1">IFERROR(NOW()-F33,"")</f>
        <v>45964.935753935184</v>
      </c>
      <c r="H33" s="158"/>
      <c r="I33" s="157" t="str">
        <f>IFERROR(VLOOKUP(D33,DB!A:F,6,0),"")</f>
        <v/>
      </c>
      <c r="J33" s="157" t="str">
        <f>IFERROR(VLOOKUP(D33,DB!A:G,7,0),"")</f>
        <v/>
      </c>
      <c r="K33" s="157"/>
      <c r="L33" s="157" t="str">
        <f>IFERROR(VLOOKUP(D33,DB!A:I,9,0),"")</f>
        <v/>
      </c>
    </row>
    <row r="34" spans="1:12" ht="15">
      <c r="A34" s="157"/>
      <c r="B34" s="157" t="str">
        <f>IFERROR(VLOOKUP(D34,DB!A:K,11,0),"")</f>
        <v/>
      </c>
      <c r="C34" s="157"/>
      <c r="D34" s="157"/>
      <c r="E34" s="157"/>
      <c r="F34" s="158"/>
      <c r="G34" s="159">
        <f ca="1">IFERROR(NOW()-F34,"")</f>
        <v>45964.935753935184</v>
      </c>
      <c r="H34" s="158"/>
      <c r="I34" s="157" t="str">
        <f>IFERROR(VLOOKUP(D34,DB!A:F,6,0),"")</f>
        <v/>
      </c>
      <c r="J34" s="157" t="str">
        <f>IFERROR(VLOOKUP(D34,DB!A:G,7,0),"")</f>
        <v/>
      </c>
      <c r="K34" s="157"/>
      <c r="L34" s="157" t="str">
        <f>IFERROR(VLOOKUP(D34,DB!A:I,9,0),"")</f>
        <v/>
      </c>
    </row>
    <row r="35" spans="1:12" ht="15">
      <c r="A35" s="157"/>
      <c r="B35" s="157" t="str">
        <f>IFERROR(VLOOKUP(D35,DB!A:K,11,0),"")</f>
        <v/>
      </c>
      <c r="C35" s="157"/>
      <c r="D35" s="157"/>
      <c r="E35" s="157"/>
      <c r="F35" s="158"/>
      <c r="G35" s="159">
        <f ca="1">IFERROR(NOW()-F35,"")</f>
        <v>45964.935753935184</v>
      </c>
      <c r="H35" s="158"/>
      <c r="I35" s="157" t="str">
        <f>IFERROR(VLOOKUP(D35,DB!A:F,6,0),"")</f>
        <v/>
      </c>
      <c r="J35" s="157" t="str">
        <f>IFERROR(VLOOKUP(D35,DB!A:G,7,0),"")</f>
        <v/>
      </c>
      <c r="K35" s="157"/>
      <c r="L35" s="157" t="str">
        <f>IFERROR(VLOOKUP(D35,DB!A:I,9,0),"")</f>
        <v/>
      </c>
    </row>
    <row r="36" spans="1:12" ht="15">
      <c r="A36" s="157"/>
      <c r="B36" s="157" t="str">
        <f>IFERROR(VLOOKUP(D36,DB!A:K,11,0),"")</f>
        <v/>
      </c>
      <c r="C36" s="157"/>
      <c r="D36" s="157"/>
      <c r="E36" s="157"/>
      <c r="F36" s="158"/>
      <c r="G36" s="159">
        <f ca="1">IFERROR(NOW()-F36,"")</f>
        <v>45964.935753935184</v>
      </c>
      <c r="H36" s="158"/>
      <c r="I36" s="157" t="str">
        <f>IFERROR(VLOOKUP(D36,DB!A:F,6,0),"")</f>
        <v/>
      </c>
      <c r="J36" s="157" t="str">
        <f>IFERROR(VLOOKUP(D36,DB!A:G,7,0),"")</f>
        <v/>
      </c>
      <c r="K36" s="157"/>
      <c r="L36" s="157" t="str">
        <f>IFERROR(VLOOKUP(D36,DB!A:I,9,0),"")</f>
        <v/>
      </c>
    </row>
    <row r="37" spans="1:12" ht="15">
      <c r="A37" s="157"/>
      <c r="B37" s="157" t="str">
        <f>IFERROR(VLOOKUP(D37,DB!A:K,11,0),"")</f>
        <v/>
      </c>
      <c r="C37" s="157"/>
      <c r="D37" s="157"/>
      <c r="E37" s="157"/>
      <c r="F37" s="158"/>
      <c r="G37" s="159">
        <f ca="1">IFERROR(NOW()-F37,"")</f>
        <v>45964.935753935184</v>
      </c>
      <c r="H37" s="158"/>
      <c r="I37" s="157" t="str">
        <f>IFERROR(VLOOKUP(D37,DB!A:F,6,0),"")</f>
        <v/>
      </c>
      <c r="J37" s="157" t="str">
        <f>IFERROR(VLOOKUP(D37,DB!A:G,7,0),"")</f>
        <v/>
      </c>
      <c r="K37" s="157"/>
      <c r="L37" s="157" t="str">
        <f>IFERROR(VLOOKUP(D37,DB!A:I,9,0),"")</f>
        <v/>
      </c>
    </row>
    <row r="38" spans="1:12" ht="15">
      <c r="A38" s="157"/>
      <c r="B38" s="157" t="str">
        <f>IFERROR(VLOOKUP(D38,DB!A:K,11,0),"")</f>
        <v/>
      </c>
      <c r="C38" s="157"/>
      <c r="D38" s="157"/>
      <c r="E38" s="157"/>
      <c r="F38" s="158"/>
      <c r="G38" s="159">
        <f ca="1">IFERROR(NOW()-F38,"")</f>
        <v>45964.935753935184</v>
      </c>
      <c r="H38" s="158"/>
      <c r="I38" s="157" t="str">
        <f>IFERROR(VLOOKUP(D38,DB!A:F,6,0),"")</f>
        <v/>
      </c>
      <c r="J38" s="157" t="str">
        <f>IFERROR(VLOOKUP(D38,DB!A:G,7,0),"")</f>
        <v/>
      </c>
      <c r="K38" s="157"/>
      <c r="L38" s="157" t="str">
        <f>IFERROR(VLOOKUP(D38,DB!A:I,9,0),"")</f>
        <v/>
      </c>
    </row>
    <row r="39" spans="1:12" ht="15">
      <c r="A39" s="157"/>
      <c r="B39" s="157" t="str">
        <f>IFERROR(VLOOKUP(D39,DB!A:K,11,0),"")</f>
        <v/>
      </c>
      <c r="C39" s="157"/>
      <c r="D39" s="157"/>
      <c r="E39" s="157"/>
      <c r="F39" s="158"/>
      <c r="G39" s="159">
        <f ca="1">IFERROR(NOW()-F39,"")</f>
        <v>45964.935753935184</v>
      </c>
      <c r="H39" s="158"/>
      <c r="I39" s="157" t="str">
        <f>IFERROR(VLOOKUP(D39,DB!A:F,6,0),"")</f>
        <v/>
      </c>
      <c r="J39" s="157" t="str">
        <f>IFERROR(VLOOKUP(D39,DB!A:G,7,0),"")</f>
        <v/>
      </c>
      <c r="K39" s="157"/>
      <c r="L39" s="157" t="str">
        <f>IFERROR(VLOOKUP(D39,DB!A:I,9,0),"")</f>
        <v/>
      </c>
    </row>
    <row r="40" spans="1:12" ht="15">
      <c r="A40" s="157"/>
      <c r="B40" s="157" t="str">
        <f>IFERROR(VLOOKUP(D40,DB!A:K,11,0),"")</f>
        <v/>
      </c>
      <c r="C40" s="157"/>
      <c r="D40" s="157"/>
      <c r="E40" s="157"/>
      <c r="F40" s="158"/>
      <c r="G40" s="159">
        <f ca="1">IFERROR(NOW()-F40,"")</f>
        <v>45964.935753935184</v>
      </c>
      <c r="H40" s="158"/>
      <c r="I40" s="157" t="str">
        <f>IFERROR(VLOOKUP(D40,DB!A:F,6,0),"")</f>
        <v/>
      </c>
      <c r="J40" s="157" t="str">
        <f>IFERROR(VLOOKUP(D40,DB!A:G,7,0),"")</f>
        <v/>
      </c>
      <c r="K40" s="157"/>
      <c r="L40" s="157" t="str">
        <f>IFERROR(VLOOKUP(D40,DB!A:I,9,0),"")</f>
        <v/>
      </c>
    </row>
    <row r="41" spans="1:12" ht="15">
      <c r="A41" s="157"/>
      <c r="B41" s="157" t="str">
        <f>IFERROR(VLOOKUP(D41,DB!A:K,11,0),"")</f>
        <v/>
      </c>
      <c r="C41" s="157"/>
      <c r="D41" s="157"/>
      <c r="E41" s="157"/>
      <c r="F41" s="158"/>
      <c r="G41" s="159">
        <f ca="1">IFERROR(NOW()-F41,"")</f>
        <v>45964.935753935184</v>
      </c>
      <c r="H41" s="158"/>
      <c r="I41" s="157" t="str">
        <f>IFERROR(VLOOKUP(D41,DB!A:F,6,0),"")</f>
        <v/>
      </c>
      <c r="J41" s="157" t="str">
        <f>IFERROR(VLOOKUP(D41,DB!A:G,7,0),"")</f>
        <v/>
      </c>
      <c r="K41" s="157"/>
      <c r="L41" s="157" t="str">
        <f>IFERROR(VLOOKUP(D41,DB!A:I,9,0),"")</f>
        <v/>
      </c>
    </row>
    <row r="42" spans="1:12" ht="15">
      <c r="A42" s="157"/>
      <c r="B42" s="157" t="str">
        <f>IFERROR(VLOOKUP(D42,DB!A:K,11,0),"")</f>
        <v/>
      </c>
      <c r="C42" s="157"/>
      <c r="D42" s="157"/>
      <c r="E42" s="157"/>
      <c r="F42" s="158"/>
      <c r="G42" s="159">
        <f ca="1">IFERROR(NOW()-F42,"")</f>
        <v>45964.935753935184</v>
      </c>
      <c r="H42" s="158"/>
      <c r="I42" s="157" t="str">
        <f>IFERROR(VLOOKUP(D42,DB!A:F,6,0),"")</f>
        <v/>
      </c>
      <c r="J42" s="157" t="str">
        <f>IFERROR(VLOOKUP(D42,DB!A:G,7,0),"")</f>
        <v/>
      </c>
      <c r="K42" s="157"/>
      <c r="L42" s="157" t="str">
        <f>IFERROR(VLOOKUP(D42,DB!A:I,9,0),"")</f>
        <v/>
      </c>
    </row>
    <row r="43" spans="1:12" ht="15">
      <c r="A43" s="157"/>
      <c r="B43" s="157" t="str">
        <f>IFERROR(VLOOKUP(D43,DB!A:K,11,0),"")</f>
        <v/>
      </c>
      <c r="C43" s="157"/>
      <c r="D43" s="157"/>
      <c r="E43" s="157"/>
      <c r="F43" s="158"/>
      <c r="G43" s="159">
        <f ca="1">IFERROR(NOW()-F43,"")</f>
        <v>45964.935753935184</v>
      </c>
      <c r="H43" s="158"/>
      <c r="I43" s="157" t="str">
        <f>IFERROR(VLOOKUP(D43,DB!A:F,6,0),"")</f>
        <v/>
      </c>
      <c r="J43" s="157" t="str">
        <f>IFERROR(VLOOKUP(D43,DB!A:G,7,0),"")</f>
        <v/>
      </c>
      <c r="K43" s="157"/>
      <c r="L43" s="157" t="str">
        <f>IFERROR(VLOOKUP(D43,DB!A:I,9,0),"")</f>
        <v/>
      </c>
    </row>
    <row r="44" spans="1:12" ht="15">
      <c r="A44" s="157"/>
      <c r="B44" s="157" t="str">
        <f>IFERROR(VLOOKUP(D44,DB!A:K,11,0),"")</f>
        <v/>
      </c>
      <c r="C44" s="157"/>
      <c r="D44" s="157"/>
      <c r="E44" s="157"/>
      <c r="F44" s="158"/>
      <c r="G44" s="159">
        <f ca="1">IFERROR(NOW()-F44,"")</f>
        <v>45964.935753935184</v>
      </c>
      <c r="H44" s="158"/>
      <c r="I44" s="157" t="str">
        <f>IFERROR(VLOOKUP(D44,DB!A:F,6,0),"")</f>
        <v/>
      </c>
      <c r="J44" s="157" t="str">
        <f>IFERROR(VLOOKUP(D44,DB!A:G,7,0),"")</f>
        <v/>
      </c>
      <c r="K44" s="157"/>
      <c r="L44" s="157" t="str">
        <f>IFERROR(VLOOKUP(D44,DB!A:I,9,0),"")</f>
        <v/>
      </c>
    </row>
    <row r="45" spans="1:12" ht="15">
      <c r="A45" s="157"/>
      <c r="B45" s="157" t="str">
        <f>IFERROR(VLOOKUP(D45,DB!A:K,11,0),"")</f>
        <v/>
      </c>
      <c r="C45" s="157"/>
      <c r="D45" s="157"/>
      <c r="E45" s="157"/>
      <c r="F45" s="158"/>
      <c r="G45" s="159">
        <f ca="1">IFERROR(NOW()-F45,"")</f>
        <v>45964.935753935184</v>
      </c>
      <c r="H45" s="158"/>
      <c r="I45" s="157" t="str">
        <f>IFERROR(VLOOKUP(D45,DB!A:F,6,0),"")</f>
        <v/>
      </c>
      <c r="J45" s="157" t="str">
        <f>IFERROR(VLOOKUP(D45,DB!A:G,7,0),"")</f>
        <v/>
      </c>
      <c r="K45" s="157"/>
      <c r="L45" s="157" t="str">
        <f>IFERROR(VLOOKUP(D45,DB!A:I,9,0),"")</f>
        <v/>
      </c>
    </row>
    <row r="46" spans="1:12" ht="15">
      <c r="A46" s="157"/>
      <c r="B46" s="157" t="str">
        <f>IFERROR(VLOOKUP(D46,DB!A:K,11,0),"")</f>
        <v/>
      </c>
      <c r="C46" s="157"/>
      <c r="D46" s="157"/>
      <c r="E46" s="157"/>
      <c r="F46" s="158"/>
      <c r="G46" s="159">
        <f ca="1">IFERROR(NOW()-F46,"")</f>
        <v>45964.935753935184</v>
      </c>
      <c r="H46" s="158"/>
      <c r="I46" s="157" t="str">
        <f>IFERROR(VLOOKUP(D46,DB!A:F,6,0),"")</f>
        <v/>
      </c>
      <c r="J46" s="157" t="str">
        <f>IFERROR(VLOOKUP(D46,DB!A:G,7,0),"")</f>
        <v/>
      </c>
      <c r="K46" s="157"/>
      <c r="L46" s="157" t="str">
        <f>IFERROR(VLOOKUP(D46,DB!A:I,9,0),"")</f>
        <v/>
      </c>
    </row>
    <row r="47" spans="1:12" ht="15">
      <c r="A47" s="157"/>
      <c r="B47" s="157" t="str">
        <f>IFERROR(VLOOKUP(D47,DB!A:K,11,0),"")</f>
        <v/>
      </c>
      <c r="C47" s="157"/>
      <c r="D47" s="157"/>
      <c r="E47" s="157"/>
      <c r="F47" s="158"/>
      <c r="G47" s="159">
        <f ca="1">IFERROR(NOW()-F47,"")</f>
        <v>45964.935753935184</v>
      </c>
      <c r="H47" s="158"/>
      <c r="I47" s="157" t="str">
        <f>IFERROR(VLOOKUP(D47,DB!A:F,6,0),"")</f>
        <v/>
      </c>
      <c r="J47" s="157" t="str">
        <f>IFERROR(VLOOKUP(D47,DB!A:G,7,0),"")</f>
        <v/>
      </c>
      <c r="K47" s="157"/>
      <c r="L47" s="157" t="str">
        <f>IFERROR(VLOOKUP(D47,DB!A:I,9,0),"")</f>
        <v/>
      </c>
    </row>
    <row r="48" spans="1:12" ht="15">
      <c r="A48" s="157"/>
      <c r="B48" s="157" t="str">
        <f>IFERROR(VLOOKUP(D48,DB!A:K,11,0),"")</f>
        <v/>
      </c>
      <c r="C48" s="157"/>
      <c r="D48" s="157"/>
      <c r="E48" s="157"/>
      <c r="F48" s="158"/>
      <c r="G48" s="159">
        <f ca="1">IFERROR(NOW()-F48,"")</f>
        <v>45964.935753935184</v>
      </c>
      <c r="H48" s="158"/>
      <c r="I48" s="157" t="str">
        <f>IFERROR(VLOOKUP(D48,DB!A:F,6,0),"")</f>
        <v/>
      </c>
      <c r="J48" s="157" t="str">
        <f>IFERROR(VLOOKUP(D48,DB!A:G,7,0),"")</f>
        <v/>
      </c>
      <c r="K48" s="157"/>
      <c r="L48" s="157" t="str">
        <f>IFERROR(VLOOKUP(D48,DB!A:I,9,0),"")</f>
        <v/>
      </c>
    </row>
    <row r="49" spans="1:12" ht="15">
      <c r="A49" s="157"/>
      <c r="B49" s="157" t="str">
        <f>IFERROR(VLOOKUP(D49,DB!A:K,11,0),"")</f>
        <v/>
      </c>
      <c r="C49" s="157"/>
      <c r="D49" s="157"/>
      <c r="E49" s="157"/>
      <c r="F49" s="158"/>
      <c r="G49" s="159">
        <f ca="1">IFERROR(NOW()-F49,"")</f>
        <v>45964.935753935184</v>
      </c>
      <c r="H49" s="158"/>
      <c r="I49" s="157" t="str">
        <f>IFERROR(VLOOKUP(D49,DB!A:F,6,0),"")</f>
        <v/>
      </c>
      <c r="J49" s="157" t="str">
        <f>IFERROR(VLOOKUP(D49,DB!A:G,7,0),"")</f>
        <v/>
      </c>
      <c r="K49" s="157"/>
      <c r="L49" s="157" t="str">
        <f>IFERROR(VLOOKUP(D49,DB!A:I,9,0),"")</f>
        <v/>
      </c>
    </row>
    <row r="50" spans="1:12" ht="15">
      <c r="A50" s="157"/>
      <c r="B50" s="157" t="str">
        <f>IFERROR(VLOOKUP(D50,DB!A:K,11,0),"")</f>
        <v/>
      </c>
      <c r="C50" s="157"/>
      <c r="D50" s="157"/>
      <c r="E50" s="157"/>
      <c r="F50" s="158"/>
      <c r="G50" s="159">
        <f ca="1">IFERROR(NOW()-F50,"")</f>
        <v>45964.935753935184</v>
      </c>
      <c r="H50" s="158"/>
      <c r="I50" s="157" t="str">
        <f>IFERROR(VLOOKUP(D50,DB!A:F,6,0),"")</f>
        <v/>
      </c>
      <c r="J50" s="157" t="str">
        <f>IFERROR(VLOOKUP(D50,DB!A:G,7,0),"")</f>
        <v/>
      </c>
      <c r="K50" s="157"/>
      <c r="L50" s="157" t="str">
        <f>IFERROR(VLOOKUP(D50,DB!A:I,9,0),"")</f>
        <v/>
      </c>
    </row>
    <row r="51" spans="1:12" ht="15">
      <c r="A51" s="157"/>
      <c r="B51" s="157" t="str">
        <f>IFERROR(VLOOKUP(D51,DB!A:K,11,0),"")</f>
        <v/>
      </c>
      <c r="C51" s="157"/>
      <c r="D51" s="157"/>
      <c r="E51" s="157"/>
      <c r="F51" s="158"/>
      <c r="G51" s="159">
        <f ca="1">IFERROR(NOW()-F51,"")</f>
        <v>45964.935753935184</v>
      </c>
      <c r="H51" s="158"/>
      <c r="I51" s="157" t="str">
        <f>IFERROR(VLOOKUP(D51,DB!A:F,6,0),"")</f>
        <v/>
      </c>
      <c r="J51" s="157" t="str">
        <f>IFERROR(VLOOKUP(D51,DB!A:G,7,0),"")</f>
        <v/>
      </c>
      <c r="K51" s="157"/>
      <c r="L51" s="157" t="str">
        <f>IFERROR(VLOOKUP(D51,DB!A:I,9,0),"")</f>
        <v/>
      </c>
    </row>
    <row r="52" spans="1:12" ht="15">
      <c r="A52" s="157"/>
      <c r="B52" s="157" t="str">
        <f>IFERROR(VLOOKUP(D52,DB!A:K,11,0),"")</f>
        <v/>
      </c>
      <c r="C52" s="157"/>
      <c r="D52" s="157"/>
      <c r="E52" s="157"/>
      <c r="F52" s="158"/>
      <c r="G52" s="159">
        <f ca="1">IFERROR(NOW()-F52,"")</f>
        <v>45964.935753935184</v>
      </c>
      <c r="H52" s="158"/>
      <c r="I52" s="157" t="str">
        <f>IFERROR(VLOOKUP(D52,DB!A:F,6,0),"")</f>
        <v/>
      </c>
      <c r="J52" s="157" t="str">
        <f>IFERROR(VLOOKUP(D52,DB!A:G,7,0),"")</f>
        <v/>
      </c>
      <c r="K52" s="157"/>
      <c r="L52" s="157" t="str">
        <f>IFERROR(VLOOKUP(D52,DB!A:I,9,0),"")</f>
        <v/>
      </c>
    </row>
    <row r="53" spans="1:12" ht="15">
      <c r="A53" s="157"/>
      <c r="B53" s="157" t="str">
        <f>IFERROR(VLOOKUP(D53,DB!A:K,11,0),"")</f>
        <v/>
      </c>
      <c r="C53" s="157"/>
      <c r="D53" s="157"/>
      <c r="E53" s="157"/>
      <c r="F53" s="158"/>
      <c r="G53" s="159">
        <f ca="1">IFERROR(NOW()-F53,"")</f>
        <v>45964.935753935184</v>
      </c>
      <c r="H53" s="158"/>
      <c r="I53" s="157" t="str">
        <f>IFERROR(VLOOKUP(D53,DB!A:F,6,0),"")</f>
        <v/>
      </c>
      <c r="J53" s="157" t="str">
        <f>IFERROR(VLOOKUP(D53,DB!A:G,7,0),"")</f>
        <v/>
      </c>
      <c r="K53" s="157"/>
      <c r="L53" s="157" t="str">
        <f>IFERROR(VLOOKUP(D53,DB!A:I,9,0),"")</f>
        <v/>
      </c>
    </row>
    <row r="54" spans="1:12" ht="15">
      <c r="A54" s="157"/>
      <c r="B54" s="157" t="str">
        <f>IFERROR(VLOOKUP(D54,DB!A:K,11,0),"")</f>
        <v/>
      </c>
      <c r="C54" s="157"/>
      <c r="D54" s="157"/>
      <c r="E54" s="157"/>
      <c r="F54" s="158"/>
      <c r="G54" s="159">
        <f ca="1">IFERROR(NOW()-F54,"")</f>
        <v>45964.935753935184</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45964.935753935184</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45964.935753935184</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45964.935753935184</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45964.935753935184</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45964.935753935184</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45964.935753935184</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45964.935753935184</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45964.935753935184</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45964.935753935184</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45964.935753935184</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45964.935753935184</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45964.935753935184</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45964.935753935184</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45964.935753935184</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45964.935753935184</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45964.935753935184</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45964.935753935184</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45964.935753935184</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45964.935753935184</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45964.935753935184</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45964.935753935184</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45964.935753935184</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45964.935753935184</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45964.935753935184</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45964.935753935184</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45964.935753935184</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45964.935753935184</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45964.935753935184</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45964.935753935184</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45964.935753935184</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45964.935753935184</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45964.935753935184</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45964.935753935184</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45964.935753935184</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45964.935753935184</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45964.935753935184</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45964.935753935184</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45964.935753935184</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45964.935753935184</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45964.935753935184</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45964.935753935184</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45964.935753935184</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45964.935753935184</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45964.935753935184</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45964.935753935184</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45964.935753935184</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45964.935753935184</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45964.935753935184</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45964.935753935184</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45964.935753935184</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45964.935753935184</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45964.935753935184</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45964.935753935184</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45964.935753935184</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45964.935753935184</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45964.935753935184</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45964.935753935184</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45964.935753935184</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45964.935753935184</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45964.935753935184</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45964.935753935184</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45964.935753935184</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45964.935753935184</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45964.935753935184</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45964.935753935184</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45964.935753935184</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45964.935753935184</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45964.935753935184</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45964.935753935184</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45964.935753935184</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45964.935753935184</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45964.935753935184</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45964.935753935184</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45964.935753935184</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45964.935753935184</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45964.935753935184</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45964.935753935184</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45964.935753935184</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45964.935753935184</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45964.935753935184</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45964.935753935184</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45964.935753935184</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45964.935753935184</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45964.935753935184</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45964.935753935184</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45964.935753935184</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45964.935753935184</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45964.935753935184</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45964.935753935184</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45964.935753935184</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45964.935753935184</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45964.935753935184</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45964.935753935184</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45964.935753935184</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45964.935753935184</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45964.935753935184</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45964.935753935184</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45964.935753935184</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45964.935753935184</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45964.935753935184</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45964.935753935184</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45964.935753935184</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45964.935753935184</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45964.935753935184</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45964.935753935184</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45964.935753935184</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45964.935753935184</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45964.935753935184</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45964.935753935184</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45964.935753935184</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45964.935753935184</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45964.935753935184</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45964.935753935184</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45964.935753935184</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45964.935753935184</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45964.935753935184</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45964.935753935184</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45964.935753935184</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45964.935753935184</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45964.935753935184</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45964.935753935184</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45964.935753935184</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45964.935753935184</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45964.935753935184</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45964.935753935184</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45964.935753935184</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45964.935753935184</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45964.935753935184</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45964.935753935184</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45964.935753935184</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45964.935753935184</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45964.935753935184</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45964.935753935184</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45964.935753935184</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45964.935753935184</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45964.935753935184</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45964.935753935184</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45964.935753935184</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45964.935753935184</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45964.935753935184</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45964.935753935184</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45964.935753935184</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45964.935753935184</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45964.935753935184</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45964.935753935184</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45964.935753935184</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45964.935753935184</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45964.935753935184</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45964.935753935184</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45964.935753935184</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45964.935753935184</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45964.935753935184</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45964.935753935184</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45964.935753935184</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45964.935753935184</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45964.935753935184</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45964.935753935184</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45964.935753935184</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45964.935753935184</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45964.935753935184</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45964.935753935184</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45964.935753935184</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45964.935753935184</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45964.935753935184</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45964.935753935184</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45964.935753935184</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45964.935753935184</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45964.935753935184</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45964.935753935184</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45964.935753935184</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45964.935753935184</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45964.935753935184</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45964.935753935184</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45964.935753935184</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45964.935753935184</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45964.935753935184</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45964.935753935184</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45964.935753935184</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45964.935753935184</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45964.935753935184</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45964.935753935184</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45964.935753935184</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45964.935753935184</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45964.935753935184</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45964.935753935184</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45964.935753935184</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45964.935753935184</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45964.935753935184</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45964.935753935184</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45964.935753935184</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45964.935753935184</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45964.935753935184</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45964.935753935184</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45964.935753935184</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45964.935753935184</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45964.935753935184</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45964.935753935184</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45964.935753935184</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45964.935753935184</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45964.935753935184</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45964.935753935184</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45964.935753935184</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45964.935753935184</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45964.935753935184</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45964.935753935184</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45964.935753935184</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45964.935753935184</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45964.935753935184</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45964.935753935184</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45964.935753935184</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45964.935753935184</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45964.935753935184</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45964.935753935184</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45964.935753935184</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45964.935753935184</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45964.935753935184</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45964.935753935184</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45964.935753935184</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45964.935753935184</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45964.935753935184</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45964.935753935184</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45964.935753935184</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45964.935753935184</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45964.935753935184</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45964.935753935184</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45964.935753935184</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45964.935753935184</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45964.935753935184</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45964.935753935184</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45964.935753935184</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45964.935753935184</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45964.935753935184</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45964.935753935184</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45964.935753935184</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45964.935753935184</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45964.935753935184</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45964.935753935184</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45964.935753935184</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45964.935753935184</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45964.935753935184</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45964.935753935184</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45964.935753935184</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45964.935753935184</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45964.935753935184</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45964.935753935184</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45964.935753935184</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45964.935753935184</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45964.935753935184</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45964.935753935184</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45964.935753935184</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45964.935753935184</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45964.935753935184</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45964.935753935184</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45964.935753935184</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45964.935753935184</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45964.935753935184</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45964.935753935184</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45964.935753935184</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45964.935753935184</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45964.935753935184</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45964.935753935184</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45964.935753935184</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45964.935753935184</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45964.935753935184</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45964.935753935184</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45964.935753935184</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45964.935753935184</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45964.935753935184</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45964.935753935184</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45964.935753935184</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45964.935753935184</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45964.935753935184</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45964.935753935184</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45964.935753935184</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45964.935753935184</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45964.935753935184</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45964.935753935184</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45964.935753935184</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45964.935753935184</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45964.935753935184</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45964.935753935184</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45964.935753935184</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45964.935753935184</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45964.935753935184</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45964.935753935184</v>
      </c>
      <c r="H339" s="158"/>
      <c r="I339" s="157" t="str">
        <f>IFERROR(VLOOKUP(D339,DB!A:F,6,0),"")</f>
        <v/>
      </c>
      <c r="J339" s="157" t="str">
        <f>IFERROR(VLOOKUP(D339,DB!A:G,7,0),"")</f>
        <v/>
      </c>
      <c r="K339" s="157"/>
      <c r="L339" s="157" t="str">
        <f>IFERROR(VLOOKUP(D339,DB!A:I,9,0),"")</f>
        <v/>
      </c>
    </row>
    <row r="340" spans="1:12" ht="15">
      <c r="A340" s="157"/>
      <c r="B340" s="157" t="str">
        <f>IFERROR(VLOOKUP(D340,DB!A:K,11,0),"")</f>
        <v/>
      </c>
      <c r="C340" s="157"/>
      <c r="D340" s="157"/>
      <c r="E340" s="157"/>
      <c r="F340" s="158"/>
      <c r="G340" s="159">
        <f ca="1">IFERROR(NOW()-F340,"")</f>
        <v>45964.935753935184</v>
      </c>
      <c r="H340" s="158"/>
      <c r="I340" s="157" t="str">
        <f>IFERROR(VLOOKUP(D340,DB!A:F,6,0),"")</f>
        <v/>
      </c>
      <c r="J340" s="157" t="str">
        <f>IFERROR(VLOOKUP(D340,DB!A:G,7,0),"")</f>
        <v/>
      </c>
      <c r="K340" s="157"/>
      <c r="L340" s="157" t="str">
        <f>IFERROR(VLOOKUP(D340,DB!A:I,9,0),"")</f>
        <v/>
      </c>
    </row>
    <row r="341" spans="1:12" ht="15">
      <c r="A341" s="157"/>
      <c r="B341" s="157" t="str">
        <f>IFERROR(VLOOKUP(D341,DB!A:K,11,0),"")</f>
        <v/>
      </c>
      <c r="C341" s="157"/>
      <c r="D341" s="157"/>
      <c r="E341" s="157"/>
      <c r="F341" s="158"/>
      <c r="G341" s="159">
        <f ca="1">IFERROR(NOW()-F341,"")</f>
        <v>45964.935753935184</v>
      </c>
      <c r="H341" s="158"/>
      <c r="I341" s="157" t="str">
        <f>IFERROR(VLOOKUP(D341,DB!A:F,6,0),"")</f>
        <v/>
      </c>
      <c r="J341" s="157" t="str">
        <f>IFERROR(VLOOKUP(D341,DB!A:G,7,0),"")</f>
        <v/>
      </c>
      <c r="K341" s="157"/>
      <c r="L341" s="157" t="str">
        <f>IFERROR(VLOOKUP(D341,DB!A:I,9,0),"")</f>
        <v/>
      </c>
    </row>
    <row r="342" spans="1:12" ht="15">
      <c r="A342" s="157"/>
      <c r="B342" s="157" t="str">
        <f>IFERROR(VLOOKUP(D342,DB!A:K,11,0),"")</f>
        <v/>
      </c>
      <c r="C342" s="157"/>
      <c r="D342" s="157"/>
      <c r="E342" s="157"/>
      <c r="F342" s="158"/>
      <c r="G342" s="159">
        <f ca="1">IFERROR(NOW()-F342,"")</f>
        <v>45964.935753935184</v>
      </c>
      <c r="H342" s="158"/>
      <c r="I342" s="157" t="str">
        <f>IFERROR(VLOOKUP(D342,DB!A:F,6,0),"")</f>
        <v/>
      </c>
      <c r="J342" s="157" t="str">
        <f>IFERROR(VLOOKUP(D342,DB!A:G,7,0),"")</f>
        <v/>
      </c>
      <c r="K342" s="157"/>
      <c r="L342" s="157" t="str">
        <f>IFERROR(VLOOKUP(D342,DB!A:I,9,0),"")</f>
        <v/>
      </c>
    </row>
    <row r="343" spans="1:12" ht="15">
      <c r="A343" s="157"/>
      <c r="B343" s="157" t="str">
        <f>IFERROR(VLOOKUP(D343,DB!A:K,11,0),"")</f>
        <v/>
      </c>
      <c r="C343" s="157"/>
      <c r="D343" s="157"/>
      <c r="E343" s="157"/>
      <c r="F343" s="158"/>
      <c r="G343" s="159">
        <f ca="1">IFERROR(NOW()-F343,"")</f>
        <v>45964.935753935184</v>
      </c>
      <c r="H343" s="158"/>
      <c r="I343" s="157" t="str">
        <f>IFERROR(VLOOKUP(D343,DB!A:F,6,0),"")</f>
        <v/>
      </c>
      <c r="J343" s="157" t="str">
        <f>IFERROR(VLOOKUP(D343,DB!A:G,7,0),"")</f>
        <v/>
      </c>
      <c r="K343" s="157"/>
      <c r="L343" s="157" t="str">
        <f>IFERROR(VLOOKUP(D343,DB!A:I,9,0),"")</f>
        <v/>
      </c>
    </row>
    <row r="344" spans="1:12" ht="15">
      <c r="A344" s="157"/>
      <c r="B344" s="157" t="str">
        <f>IFERROR(VLOOKUP(D344,DB!A:K,11,0),"")</f>
        <v/>
      </c>
      <c r="C344" s="157"/>
      <c r="D344" s="157"/>
      <c r="E344" s="157"/>
      <c r="F344" s="158"/>
      <c r="G344" s="159">
        <f ca="1">IFERROR(NOW()-F344,"")</f>
        <v>45964.935753935184</v>
      </c>
      <c r="H344" s="158"/>
      <c r="I344" s="157" t="str">
        <f>IFERROR(VLOOKUP(D344,DB!A:F,6,0),"")</f>
        <v/>
      </c>
      <c r="J344" s="157" t="str">
        <f>IFERROR(VLOOKUP(D344,DB!A:G,7,0),"")</f>
        <v/>
      </c>
      <c r="K344" s="157"/>
      <c r="L344" s="157" t="str">
        <f>IFERROR(VLOOKUP(D344,DB!A:I,9,0),"")</f>
        <v/>
      </c>
    </row>
    <row r="345" spans="1:12" ht="15">
      <c r="A345" s="157"/>
      <c r="B345" s="157" t="str">
        <f>IFERROR(VLOOKUP(D345,DB!A:K,11,0),"")</f>
        <v/>
      </c>
      <c r="C345" s="157"/>
      <c r="D345" s="157"/>
      <c r="E345" s="157"/>
      <c r="F345" s="158"/>
      <c r="G345" s="159">
        <f ca="1">IFERROR(NOW()-F345,"")</f>
        <v>45964.935753935184</v>
      </c>
      <c r="H345" s="158"/>
      <c r="I345" s="157" t="str">
        <f>IFERROR(VLOOKUP(D345,DB!A:F,6,0),"")</f>
        <v/>
      </c>
      <c r="J345" s="157" t="str">
        <f>IFERROR(VLOOKUP(D345,DB!A:G,7,0),"")</f>
        <v/>
      </c>
      <c r="K345" s="157"/>
      <c r="L345" s="157" t="str">
        <f>IFERROR(VLOOKUP(D345,DB!A:I,9,0),"")</f>
        <v/>
      </c>
    </row>
    <row r="346" spans="1:12" ht="15">
      <c r="A346" s="157"/>
      <c r="B346" s="157" t="str">
        <f>IFERROR(VLOOKUP(D346,DB!A:K,11,0),"")</f>
        <v/>
      </c>
      <c r="C346" s="157"/>
      <c r="D346" s="157"/>
      <c r="E346" s="157"/>
      <c r="F346" s="158"/>
      <c r="G346" s="159">
        <f ca="1">IFERROR(NOW()-F346,"")</f>
        <v>45964.935753935184</v>
      </c>
      <c r="H346" s="158"/>
      <c r="I346" s="157" t="str">
        <f>IFERROR(VLOOKUP(D346,DB!A:F,6,0),"")</f>
        <v/>
      </c>
      <c r="J346" s="157" t="str">
        <f>IFERROR(VLOOKUP(D346,DB!A:G,7,0),"")</f>
        <v/>
      </c>
      <c r="K346" s="157"/>
      <c r="L346" s="157" t="str">
        <f>IFERROR(VLOOKUP(D346,DB!A:I,9,0),"")</f>
        <v/>
      </c>
    </row>
    <row r="347" spans="1:12" ht="15">
      <c r="A347" s="157"/>
      <c r="B347" s="157" t="str">
        <f>IFERROR(VLOOKUP(D347,DB!A:K,11,0),"")</f>
        <v/>
      </c>
      <c r="C347" s="157"/>
      <c r="D347" s="157"/>
      <c r="E347" s="157"/>
      <c r="F347" s="158"/>
      <c r="G347" s="159">
        <f ca="1">IFERROR(NOW()-F347,"")</f>
        <v>45964.935753935184</v>
      </c>
      <c r="H347" s="158"/>
      <c r="I347" s="157" t="str">
        <f>IFERROR(VLOOKUP(D347,DB!A:F,6,0),"")</f>
        <v/>
      </c>
      <c r="J347" s="157" t="str">
        <f>IFERROR(VLOOKUP(D347,DB!A:G,7,0),"")</f>
        <v/>
      </c>
      <c r="K347" s="157"/>
      <c r="L347" s="157" t="str">
        <f>IFERROR(VLOOKUP(D347,DB!A:I,9,0),"")</f>
        <v/>
      </c>
    </row>
    <row r="348" spans="1:12" ht="15">
      <c r="A348" s="157"/>
      <c r="B348" s="157" t="str">
        <f>IFERROR(VLOOKUP(D348,DB!A:K,11,0),"")</f>
        <v/>
      </c>
      <c r="C348" s="157"/>
      <c r="D348" s="157"/>
      <c r="E348" s="157"/>
      <c r="F348" s="158"/>
      <c r="G348" s="159">
        <f ca="1">IFERROR(NOW()-F348,"")</f>
        <v>45964.935753935184</v>
      </c>
      <c r="H348" s="158"/>
      <c r="I348" s="157" t="str">
        <f>IFERROR(VLOOKUP(D348,DB!A:F,6,0),"")</f>
        <v/>
      </c>
      <c r="J348" s="157" t="str">
        <f>IFERROR(VLOOKUP(D348,DB!A:G,7,0),"")</f>
        <v/>
      </c>
      <c r="K348" s="157"/>
      <c r="L348" s="157" t="str">
        <f>IFERROR(VLOOKUP(D348,DB!A:I,9,0),"")</f>
        <v/>
      </c>
    </row>
    <row r="349" spans="1:12" ht="15">
      <c r="A349" s="157"/>
      <c r="B349" s="157" t="str">
        <f>IFERROR(VLOOKUP(D349,DB!A:K,11,0),"")</f>
        <v/>
      </c>
      <c r="C349" s="157"/>
      <c r="D349" s="157"/>
      <c r="E349" s="157"/>
      <c r="F349" s="158"/>
      <c r="G349" s="159">
        <f ca="1">IFERROR(NOW()-F349,"")</f>
        <v>45964.935753935184</v>
      </c>
      <c r="H349" s="158"/>
      <c r="I349" s="157" t="str">
        <f>IFERROR(VLOOKUP(D349,DB!A:F,6,0),"")</f>
        <v/>
      </c>
      <c r="J349" s="157" t="str">
        <f>IFERROR(VLOOKUP(D349,DB!A:G,7,0),"")</f>
        <v/>
      </c>
      <c r="K349" s="157"/>
      <c r="L349" s="157" t="str">
        <f>IFERROR(VLOOKUP(D349,DB!A:I,9,0),"")</f>
        <v/>
      </c>
    </row>
    <row r="350" spans="1:12" ht="15"/>
    <row r="351" spans="1:12" ht="15"/>
    <row r="352" spans="1:1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9" ht="15"/>
    <row r="460" ht="15"/>
    <row r="462" ht="15"/>
    <row r="463" ht="15"/>
    <row r="464" ht="15"/>
    <row r="465" ht="15"/>
    <row r="467" ht="15"/>
    <row r="468" ht="15"/>
    <row r="475" ht="15"/>
    <row r="476" ht="15"/>
    <row r="477" ht="15"/>
    <row r="478" ht="15"/>
    <row r="479" ht="15"/>
    <row r="480" ht="15"/>
    <row r="483" ht="15"/>
    <row r="484" ht="15"/>
    <row r="485" ht="15"/>
    <row r="486" ht="15"/>
    <row r="487" ht="15"/>
    <row r="488" ht="15"/>
    <row r="489" ht="15"/>
    <row r="490" ht="15"/>
    <row r="491" ht="15"/>
    <row r="492" ht="15"/>
    <row r="493" ht="15"/>
    <row r="494"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50" ht="15"/>
    <row r="551" ht="15"/>
    <row r="588" ht="15"/>
    <row r="589" ht="15"/>
    <row r="590" ht="15"/>
    <row r="591" ht="15"/>
    <row r="592" ht="15"/>
    <row r="593" ht="15"/>
    <row r="594" ht="15"/>
    <row r="595" ht="15"/>
    <row r="596" ht="15"/>
    <row r="597"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8" ht="15"/>
    <row r="679" ht="15"/>
    <row r="680" ht="15"/>
    <row r="682" ht="15"/>
    <row r="683"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6" ht="15"/>
    <row r="717" ht="15"/>
    <row r="887" ht="15"/>
    <row r="888" ht="15"/>
    <row r="889" ht="15"/>
    <row r="890" ht="15"/>
    <row r="891" ht="15"/>
    <row r="892" ht="15"/>
    <row r="898" ht="15"/>
    <row r="899" ht="15"/>
    <row r="900" ht="15"/>
    <row r="901" ht="15"/>
    <row r="902" ht="15"/>
    <row r="903" ht="15"/>
    <row r="904"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5" ht="15"/>
    <row r="956" ht="15"/>
    <row r="962" ht="15"/>
    <row r="963" ht="15"/>
    <row r="965" ht="15"/>
    <row r="966" ht="15"/>
    <row r="967" ht="15"/>
    <row r="968" ht="15"/>
    <row r="969" ht="15"/>
    <row r="970" ht="15"/>
    <row r="971" ht="15"/>
    <row r="973" ht="15"/>
    <row r="974" ht="15"/>
    <row r="975" ht="15"/>
    <row r="977" ht="15"/>
    <row r="978" ht="15"/>
    <row r="979" ht="15"/>
    <row r="980" ht="15"/>
    <row r="981" ht="15"/>
    <row r="982" ht="15"/>
    <row r="983" ht="15"/>
    <row r="984" ht="15"/>
    <row r="985" ht="15"/>
    <row r="986" ht="15"/>
    <row r="987" ht="15"/>
    <row r="988"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2" ht="15"/>
    <row r="1013"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4" ht="15"/>
    <row r="1045" ht="15"/>
    <row r="1046" ht="15"/>
    <row r="1047" ht="15"/>
    <row r="1048" ht="15"/>
    <row r="1049" ht="15"/>
    <row r="1050" ht="15"/>
    <row r="1051" ht="15"/>
    <row r="1052" ht="15"/>
    <row r="1053" ht="15"/>
    <row r="1054" ht="15"/>
    <row r="1055" ht="15"/>
    <row r="1056" ht="15"/>
    <row r="1057" ht="15"/>
    <row r="1059" ht="15"/>
    <row r="1060" ht="15"/>
    <row r="1061" ht="15"/>
    <row r="1062" ht="15"/>
    <row r="1063" ht="15"/>
    <row r="1064" ht="15"/>
    <row r="1065" ht="15"/>
    <row r="1066" ht="15"/>
    <row r="1067" ht="15"/>
    <row r="1068" ht="15"/>
    <row r="1069" ht="15"/>
    <row r="1070" ht="15"/>
    <row r="1073" ht="15"/>
    <row r="1074" ht="15"/>
    <row r="1075" ht="15"/>
    <row r="1076" ht="15"/>
    <row r="1077" ht="15"/>
    <row r="1078" ht="15"/>
    <row r="1079" ht="15"/>
    <row r="1081" ht="15"/>
    <row r="1082" ht="15"/>
    <row r="1083" ht="15"/>
    <row r="1084" ht="15"/>
    <row r="1085" ht="15"/>
    <row r="1086" ht="15"/>
    <row r="1087" ht="15"/>
    <row r="1088" ht="15"/>
    <row r="1089" ht="15"/>
    <row r="1090" ht="15"/>
    <row r="1091" ht="15"/>
    <row r="1093" ht="15"/>
    <row r="1094" ht="15"/>
    <row r="1095" ht="15"/>
    <row r="1096" ht="15"/>
    <row r="1097" ht="15"/>
    <row r="1098" ht="15"/>
    <row r="1099" ht="15"/>
    <row r="1100" ht="15"/>
    <row r="1101" ht="15"/>
    <row r="1102" ht="15"/>
    <row r="1110" ht="15"/>
    <row r="1111" ht="15"/>
    <row r="1114" ht="15"/>
    <row r="1115" ht="15"/>
    <row r="1116" ht="15"/>
    <row r="1117" ht="15"/>
    <row r="1118" ht="15"/>
    <row r="1119" ht="15"/>
    <row r="1120" ht="15"/>
    <row r="1121" ht="15"/>
    <row r="1124" ht="15"/>
    <row r="1125" ht="15"/>
    <row r="1126" ht="15"/>
    <row r="1127" ht="15"/>
    <row r="1128" ht="15"/>
    <row r="1129" ht="15"/>
    <row r="1130" ht="15"/>
    <row r="1131" ht="15"/>
    <row r="1132" ht="15"/>
    <row r="1133" ht="15"/>
    <row r="1134" ht="15"/>
    <row r="1135" ht="15"/>
    <row r="1137" ht="15"/>
    <row r="1138" ht="15"/>
    <row r="1139" ht="15"/>
    <row r="1142" ht="15"/>
    <row r="1144" ht="15"/>
    <row r="1146" ht="15"/>
    <row r="1149" ht="15"/>
    <row r="1150" ht="15"/>
    <row r="1151" ht="15"/>
    <row r="1153" ht="15"/>
    <row r="1155" ht="15"/>
    <row r="1156" ht="15"/>
    <row r="1157" ht="15"/>
    <row r="1158" ht="15"/>
    <row r="1159" ht="15"/>
    <row r="1161" ht="15"/>
    <row r="1162" ht="15"/>
    <row r="1163" ht="15"/>
    <row r="1164" ht="15"/>
    <row r="1166" ht="15"/>
    <row r="1168" ht="15"/>
    <row r="1169" ht="15"/>
    <row r="1171" ht="15"/>
    <row r="1172" ht="15"/>
    <row r="1173" ht="15"/>
    <row r="1174" ht="15"/>
    <row r="1176" ht="15"/>
    <row r="1178" ht="15"/>
    <row r="1179" ht="15"/>
    <row r="1180" ht="15"/>
    <row r="1181" ht="15"/>
    <row r="1183" ht="15"/>
    <row r="1184" ht="15"/>
    <row r="1185" ht="15"/>
    <row r="1186" ht="15"/>
    <row r="1187" ht="15"/>
    <row r="1188" ht="15"/>
    <row r="1189" ht="15"/>
    <row r="1192" ht="15"/>
    <row r="1194" ht="15"/>
    <row r="1195" ht="15"/>
    <row r="1196" ht="15"/>
    <row r="1197" ht="15"/>
    <row r="1198" ht="15"/>
    <row r="1199" ht="15"/>
    <row r="1200" ht="15"/>
    <row r="1201" ht="15"/>
    <row r="1204" ht="15"/>
    <row r="1205" ht="15"/>
    <row r="1207" ht="15"/>
    <row r="1209" ht="15"/>
    <row r="1210" ht="15"/>
    <row r="1211" ht="15"/>
    <row r="1212" ht="15"/>
    <row r="1213" ht="15"/>
    <row r="1217" ht="15"/>
    <row r="1218" ht="15"/>
    <row r="1220" ht="15"/>
    <row r="1221" ht="15"/>
    <row r="1224" ht="15"/>
    <row r="1225" ht="15"/>
    <row r="1229" ht="15"/>
    <row r="1236" ht="15"/>
    <row r="1238" ht="15"/>
    <row r="1239" ht="15"/>
    <row r="1240" ht="15"/>
    <row r="1247" ht="15"/>
    <row r="1248" ht="15"/>
    <row r="1249" ht="15"/>
    <row r="1250" ht="15"/>
    <row r="1252" ht="15"/>
    <row r="1254" ht="15"/>
    <row r="1263" ht="15"/>
    <row r="1264" ht="15"/>
  </sheetData>
  <dataValidations count="2">
    <dataValidation allowBlank="1" showInputMessage="1" showErrorMessage="1" sqref="E1" xr:uid="{920C6338-E771-4DAE-8C89-92A9093EA4DE}"/>
    <dataValidation type="list" allowBlank="1" showInputMessage="1" showErrorMessage="1" sqref="E2:E34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7"/>
  <sheetViews>
    <sheetView workbookViewId="0">
      <selection activeCell="K2" sqref="K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68"/>
      <c r="B2" s="169" t="str">
        <f>IFERROR(VLOOKUP(D2,DB!A:K,11,0),"")</f>
        <v/>
      </c>
      <c r="C2" s="170"/>
      <c r="D2" s="169"/>
      <c r="E2" s="102"/>
      <c r="F2" s="171"/>
      <c r="G2" s="115">
        <f t="shared" ref="G2:G7" ca="1" si="0">IFERROR(NOW()-F2,"-")</f>
        <v>45964.935753703707</v>
      </c>
      <c r="H2" s="171"/>
      <c r="I2" s="169" t="str">
        <f>IFERROR(VLOOKUP(D2,DB!A:F,6,0),"")</f>
        <v/>
      </c>
      <c r="J2" s="169" t="str">
        <f>IFERROR(VLOOKUP(D2,DB!A:G,7,0),"")</f>
        <v/>
      </c>
      <c r="K2" s="172"/>
      <c r="L2" s="173" t="str">
        <f>IFERROR(VLOOKUP(D2,DB!A:I,9,0),"")</f>
        <v/>
      </c>
    </row>
    <row r="3" spans="1:16383" ht="31.5" customHeight="1">
      <c r="A3" s="168"/>
      <c r="B3" s="169" t="str">
        <f>IFERROR(VLOOKUP(D3,DB!A:K,11,0),"")</f>
        <v/>
      </c>
      <c r="C3" s="170"/>
      <c r="D3" s="169"/>
      <c r="E3" s="102"/>
      <c r="F3" s="171"/>
      <c r="G3" s="115">
        <f t="shared" ca="1" si="0"/>
        <v>45964.935753703707</v>
      </c>
      <c r="H3" s="171"/>
      <c r="I3" s="169" t="str">
        <f>IFERROR(VLOOKUP(D3,DB!A:F,6,0),"")</f>
        <v/>
      </c>
      <c r="J3" s="169" t="str">
        <f>IFERROR(VLOOKUP(D3,DB!A:G,7,0),"")</f>
        <v/>
      </c>
      <c r="K3" s="172"/>
      <c r="L3" s="173" t="str">
        <f>IFERROR(VLOOKUP(D3,DB!A:I,9,0),"")</f>
        <v/>
      </c>
    </row>
    <row r="4" spans="1:16383" ht="31.5" customHeight="1">
      <c r="A4" s="168"/>
      <c r="B4" s="169" t="str">
        <f>IFERROR(VLOOKUP(D4,DB!A:K,11,0),"")</f>
        <v/>
      </c>
      <c r="C4" s="170"/>
      <c r="D4" s="169"/>
      <c r="E4" s="102"/>
      <c r="F4" s="171"/>
      <c r="G4" s="115">
        <f t="shared" ca="1" si="0"/>
        <v>45964.935753703707</v>
      </c>
      <c r="H4" s="171"/>
      <c r="I4" s="169" t="str">
        <f>IFERROR(VLOOKUP(D4,DB!A:F,6,0),"")</f>
        <v/>
      </c>
      <c r="J4" s="169" t="str">
        <f>IFERROR(VLOOKUP(D4,DB!A:G,7,0),"")</f>
        <v/>
      </c>
      <c r="K4" s="172"/>
      <c r="L4" s="173" t="str">
        <f>IFERROR(VLOOKUP(D4,DB!A:I,9,0),"")</f>
        <v/>
      </c>
    </row>
    <row r="5" spans="1:16383" ht="31.5" customHeight="1">
      <c r="A5" s="168"/>
      <c r="B5" s="169" t="str">
        <f>IFERROR(VLOOKUP(D5,DB!A:K,11,0),"")</f>
        <v/>
      </c>
      <c r="C5" s="170"/>
      <c r="D5" s="169"/>
      <c r="E5" s="102"/>
      <c r="F5" s="171"/>
      <c r="G5" s="115">
        <f t="shared" ca="1" si="0"/>
        <v>45964.935753703707</v>
      </c>
      <c r="H5" s="171"/>
      <c r="I5" s="169" t="str">
        <f>IFERROR(VLOOKUP(D5,DB!A:F,6,0),"")</f>
        <v/>
      </c>
      <c r="J5" s="169" t="str">
        <f>IFERROR(VLOOKUP(D5,DB!A:G,7,0),"")</f>
        <v/>
      </c>
      <c r="K5" s="172"/>
      <c r="L5" s="173" t="str">
        <f>IFERROR(VLOOKUP(D5,DB!A:I,9,0),"")</f>
        <v/>
      </c>
    </row>
    <row r="6" spans="1:16383" ht="31.5" customHeight="1">
      <c r="A6" s="168"/>
      <c r="B6" s="169" t="str">
        <f>IFERROR(VLOOKUP(D6,DB!A:K,11,0),"")</f>
        <v/>
      </c>
      <c r="C6" s="170"/>
      <c r="D6" s="169"/>
      <c r="E6" s="102"/>
      <c r="F6" s="171"/>
      <c r="G6" s="115">
        <f t="shared" ca="1" si="0"/>
        <v>45964.935753703707</v>
      </c>
      <c r="H6" s="171"/>
      <c r="I6" s="169" t="str">
        <f>IFERROR(VLOOKUP(D6,DB!A:F,6,0),"")</f>
        <v/>
      </c>
      <c r="J6" s="169" t="str">
        <f>IFERROR(VLOOKUP(D6,DB!A:G,7,0),"")</f>
        <v/>
      </c>
      <c r="K6" s="172"/>
      <c r="L6" s="173" t="str">
        <f>IFERROR(VLOOKUP(D6,DB!A:I,9,0),"")</f>
        <v/>
      </c>
    </row>
    <row r="7" spans="1:16383" ht="31.5" customHeight="1">
      <c r="A7" s="168"/>
      <c r="B7" s="169" t="str">
        <f>IFERROR(VLOOKUP(D7,DB!A:K,11,0),"")</f>
        <v/>
      </c>
      <c r="C7" s="170"/>
      <c r="D7" s="169"/>
      <c r="E7" s="102"/>
      <c r="F7" s="171"/>
      <c r="G7" s="115">
        <f t="shared" ca="1" si="0"/>
        <v>45964.935753703707</v>
      </c>
      <c r="H7" s="171"/>
      <c r="I7" s="169" t="str">
        <f>IFERROR(VLOOKUP(D7,DB!A:F,6,0),"")</f>
        <v/>
      </c>
      <c r="J7" s="169" t="str">
        <f>IFERROR(VLOOKUP(D7,DB!A:G,7,0),"")</f>
        <v/>
      </c>
      <c r="K7" s="172"/>
      <c r="L7" s="173" t="str">
        <f>IFERROR(VLOOKUP(D7,DB!A:I,9,0),"")</f>
        <v/>
      </c>
    </row>
    <row r="8" spans="1:16383" ht="31.5" customHeight="1">
      <c r="A8" s="103"/>
      <c r="B8" s="102" t="str">
        <f>IFERROR(VLOOKUP(D8,DB!A:K,11,0),"")</f>
        <v/>
      </c>
      <c r="C8" s="104"/>
      <c r="D8" s="102"/>
      <c r="E8" s="105"/>
      <c r="F8" s="106"/>
      <c r="G8" s="76">
        <f ca="1">IFERROR(NOW()-F8,"-")</f>
        <v>45964.935753703707</v>
      </c>
      <c r="H8" s="106"/>
      <c r="I8" s="102" t="str">
        <f>IFERROR(VLOOKUP(D8,DB!A:F,6,0),"")</f>
        <v/>
      </c>
      <c r="J8" s="101" t="str">
        <f>IFERROR(VLOOKUP(D8,DB!A:G,7,0),"")</f>
        <v/>
      </c>
      <c r="K8" s="107"/>
      <c r="L8" s="108" t="str">
        <f>IFERROR(VLOOKUP(D8,DB!A:I,9,0),"")</f>
        <v/>
      </c>
    </row>
    <row r="9" spans="1:16383" ht="31.5" customHeight="1">
      <c r="A9" s="103"/>
      <c r="B9" s="102" t="str">
        <f>IFERROR(VLOOKUP(D9,DB!A:K,11,0),"")</f>
        <v/>
      </c>
      <c r="C9" s="104"/>
      <c r="D9" s="102"/>
      <c r="E9" s="105"/>
      <c r="F9" s="106"/>
      <c r="G9" s="76">
        <f ca="1">IFERROR(NOW()-F9,"-")</f>
        <v>45964.935753703707</v>
      </c>
      <c r="H9" s="106"/>
      <c r="I9" s="102" t="str">
        <f>IFERROR(VLOOKUP(D9,DB!A:F,6,0),"")</f>
        <v/>
      </c>
      <c r="J9" s="101" t="str">
        <f>IFERROR(VLOOKUP(D9,DB!A:G,7,0),"")</f>
        <v/>
      </c>
      <c r="K9" s="107"/>
      <c r="L9" s="108" t="str">
        <f>IFERROR(VLOOKUP(D9,DB!A:I,9,0),"")</f>
        <v/>
      </c>
    </row>
    <row r="10" spans="1:16383" ht="31.5" customHeight="1">
      <c r="A10" s="103"/>
      <c r="B10" s="102" t="str">
        <f>IFERROR(VLOOKUP(D10,DB!A:K,11,0),"")</f>
        <v/>
      </c>
      <c r="C10" s="104"/>
      <c r="D10" s="102"/>
      <c r="E10" s="105"/>
      <c r="F10" s="106"/>
      <c r="G10" s="76">
        <f ca="1">IFERROR(NOW()-F10,"-")</f>
        <v>45964.935753703707</v>
      </c>
      <c r="H10" s="106"/>
      <c r="I10" s="102" t="str">
        <f>IFERROR(VLOOKUP(D10,DB!A:F,6,0),"")</f>
        <v/>
      </c>
      <c r="J10" s="101" t="str">
        <f>IFERROR(VLOOKUP(D10,DB!A:G,7,0),"")</f>
        <v/>
      </c>
      <c r="K10" s="107"/>
      <c r="L10" s="108" t="str">
        <f>IFERROR(VLOOKUP(D10,DB!A:I,9,0),"")</f>
        <v/>
      </c>
    </row>
    <row r="11" spans="1:16383" ht="31.5" customHeight="1">
      <c r="A11" s="103"/>
      <c r="B11" s="102" t="str">
        <f>IFERROR(VLOOKUP(D11,DB!A:K,11,0),"")</f>
        <v/>
      </c>
      <c r="C11" s="104"/>
      <c r="D11" s="102"/>
      <c r="E11" s="105"/>
      <c r="F11" s="106"/>
      <c r="G11" s="76">
        <f ca="1">IFERROR(NOW()-F11,"-")</f>
        <v>45964.935753703707</v>
      </c>
      <c r="H11" s="106"/>
      <c r="I11" s="102" t="str">
        <f>IFERROR(VLOOKUP(D11,DB!A:F,6,0),"")</f>
        <v/>
      </c>
      <c r="J11" s="101" t="str">
        <f>IFERROR(VLOOKUP(D11,DB!A:G,7,0),"")</f>
        <v/>
      </c>
      <c r="K11" s="107"/>
      <c r="L11" s="108" t="str">
        <f>IFERROR(VLOOKUP(D11,DB!A:I,9,0),"")</f>
        <v/>
      </c>
    </row>
    <row r="12" spans="1:16383" ht="31.5" customHeight="1">
      <c r="A12" s="103"/>
      <c r="B12" s="102" t="str">
        <f>IFERROR(VLOOKUP(D12,DB!A:K,11,0),"")</f>
        <v/>
      </c>
      <c r="C12" s="104"/>
      <c r="D12" s="102"/>
      <c r="E12" s="105"/>
      <c r="F12" s="106"/>
      <c r="G12" s="76">
        <f ca="1">IFERROR(NOW()-F12,"-")</f>
        <v>45964.935753703707</v>
      </c>
      <c r="H12" s="106"/>
      <c r="I12" s="102" t="str">
        <f>IFERROR(VLOOKUP(D12,DB!A:F,6,0),"")</f>
        <v/>
      </c>
      <c r="J12" s="101" t="str">
        <f>IFERROR(VLOOKUP(D12,DB!A:G,7,0),"")</f>
        <v/>
      </c>
      <c r="K12" s="107"/>
      <c r="L12" s="108" t="str">
        <f>IFERROR(VLOOKUP(D12,DB!A:I,9,0),"")</f>
        <v/>
      </c>
    </row>
    <row r="13" spans="1:16383" ht="31.5" customHeight="1">
      <c r="A13" s="103"/>
      <c r="B13" s="102" t="str">
        <f>IFERROR(VLOOKUP(D13,DB!A:K,11,0),"")</f>
        <v/>
      </c>
      <c r="C13" s="104"/>
      <c r="D13" s="102"/>
      <c r="E13" s="105"/>
      <c r="F13" s="106"/>
      <c r="G13" s="76">
        <f ca="1">IFERROR(NOW()-F13,"-")</f>
        <v>45964.935753703707</v>
      </c>
      <c r="H13" s="106"/>
      <c r="I13" s="102" t="str">
        <f>IFERROR(VLOOKUP(D13,DB!A:F,6,0),"")</f>
        <v/>
      </c>
      <c r="J13" s="101" t="str">
        <f>IFERROR(VLOOKUP(D13,DB!A:G,7,0),"")</f>
        <v/>
      </c>
      <c r="K13" s="107"/>
      <c r="L13" s="108" t="str">
        <f>IFERROR(VLOOKUP(D13,DB!A:I,9,0),"")</f>
        <v/>
      </c>
    </row>
    <row r="14" spans="1:16383" ht="31.5" customHeight="1">
      <c r="A14" s="103"/>
      <c r="B14" s="102" t="str">
        <f>IFERROR(VLOOKUP(D14,DB!A:K,11,0),"")</f>
        <v/>
      </c>
      <c r="C14" s="104"/>
      <c r="D14" s="102"/>
      <c r="E14" s="105"/>
      <c r="F14" s="106"/>
      <c r="G14" s="76">
        <f ca="1">IFERROR(NOW()-F14,"-")</f>
        <v>45964.935753703707</v>
      </c>
      <c r="H14" s="106"/>
      <c r="I14" s="102" t="str">
        <f>IFERROR(VLOOKUP(D14,DB!A:F,6,0),"")</f>
        <v/>
      </c>
      <c r="J14" s="101" t="str">
        <f>IFERROR(VLOOKUP(D14,DB!A:G,7,0),"")</f>
        <v/>
      </c>
      <c r="K14" s="107"/>
      <c r="L14" s="108" t="str">
        <f>IFERROR(VLOOKUP(D14,DB!A:I,9,0),"")</f>
        <v/>
      </c>
    </row>
    <row r="15" spans="1:16383" ht="31.5" customHeight="1">
      <c r="A15" s="103"/>
      <c r="B15" s="102" t="str">
        <f>IFERROR(VLOOKUP(D15,DB!A:K,11,0),"")</f>
        <v/>
      </c>
      <c r="C15" s="104"/>
      <c r="D15" s="102"/>
      <c r="E15" s="105"/>
      <c r="F15" s="106"/>
      <c r="G15" s="76">
        <f ca="1">IFERROR(NOW()-F15,"-")</f>
        <v>45964.935753703707</v>
      </c>
      <c r="H15" s="106"/>
      <c r="I15" s="102" t="str">
        <f>IFERROR(VLOOKUP(D15,DB!A:F,6,0),"")</f>
        <v/>
      </c>
      <c r="J15" s="101" t="str">
        <f>IFERROR(VLOOKUP(D15,DB!A:G,7,0),"")</f>
        <v/>
      </c>
      <c r="K15" s="107"/>
      <c r="L15" s="108" t="str">
        <f>IFERROR(VLOOKUP(D15,DB!A:I,9,0),"")</f>
        <v/>
      </c>
    </row>
    <row r="16" spans="1:16383" ht="31.5" customHeight="1">
      <c r="A16" s="103"/>
      <c r="B16" s="102" t="str">
        <f>IFERROR(VLOOKUP(D16,DB!A:K,11,0),"")</f>
        <v/>
      </c>
      <c r="C16" s="104"/>
      <c r="D16" s="102"/>
      <c r="E16" s="105"/>
      <c r="F16" s="106"/>
      <c r="G16" s="76">
        <f ca="1">IFERROR(NOW()-F16,"-")</f>
        <v>45964.935753703707</v>
      </c>
      <c r="H16" s="106"/>
      <c r="I16" s="102" t="str">
        <f>IFERROR(VLOOKUP(D16,DB!A:F,6,0),"")</f>
        <v/>
      </c>
      <c r="J16" s="101" t="str">
        <f>IFERROR(VLOOKUP(D16,DB!A:G,7,0),"")</f>
        <v/>
      </c>
      <c r="K16" s="107"/>
      <c r="L16" s="108" t="str">
        <f>IFERROR(VLOOKUP(D16,DB!A:I,9,0),"")</f>
        <v/>
      </c>
    </row>
    <row r="17" spans="1:12" ht="31.5" customHeight="1">
      <c r="A17" s="103"/>
      <c r="B17" s="102" t="str">
        <f>IFERROR(VLOOKUP(D17,DB!A:K,11,0),"")</f>
        <v/>
      </c>
      <c r="C17" s="104"/>
      <c r="D17" s="102"/>
      <c r="E17" s="105"/>
      <c r="F17" s="106"/>
      <c r="G17" s="76">
        <f ca="1">IFERROR(NOW()-F17,"-")</f>
        <v>45964.935753703707</v>
      </c>
      <c r="H17" s="106"/>
      <c r="I17" s="102" t="str">
        <f>IFERROR(VLOOKUP(D17,DB!A:F,6,0),"")</f>
        <v/>
      </c>
      <c r="J17" s="101" t="str">
        <f>IFERROR(VLOOKUP(D17,DB!A:G,7,0),"")</f>
        <v/>
      </c>
      <c r="K17" s="107"/>
      <c r="L17" s="108" t="str">
        <f>IFERROR(VLOOKUP(D17,DB!A:I,9,0),"")</f>
        <v/>
      </c>
    </row>
    <row r="18" spans="1:12" ht="31.5" customHeight="1">
      <c r="A18" s="103"/>
      <c r="B18" s="102" t="str">
        <f>IFERROR(VLOOKUP(D18,DB!A:K,11,0),"")</f>
        <v/>
      </c>
      <c r="C18" s="104"/>
      <c r="D18" s="102"/>
      <c r="E18" s="105"/>
      <c r="F18" s="106"/>
      <c r="G18" s="76">
        <f ca="1">IFERROR(NOW()-F18,"-")</f>
        <v>45964.935753703707</v>
      </c>
      <c r="H18" s="106"/>
      <c r="I18" s="102" t="str">
        <f>IFERROR(VLOOKUP(D18,DB!A:F,6,0),"")</f>
        <v/>
      </c>
      <c r="J18" s="101" t="str">
        <f>IFERROR(VLOOKUP(D18,DB!A:G,7,0),"")</f>
        <v/>
      </c>
      <c r="K18" s="107"/>
      <c r="L18" s="108" t="str">
        <f>IFERROR(VLOOKUP(D18,DB!A:I,9,0),"")</f>
        <v/>
      </c>
    </row>
    <row r="19" spans="1:12" ht="31.5" customHeight="1">
      <c r="A19" s="103"/>
      <c r="B19" s="102" t="str">
        <f>IFERROR(VLOOKUP(D19,DB!A:K,11,0),"")</f>
        <v/>
      </c>
      <c r="C19" s="104"/>
      <c r="D19" s="102"/>
      <c r="E19" s="105"/>
      <c r="F19" s="106"/>
      <c r="G19" s="76">
        <f ca="1">IFERROR(NOW()-F19,"-")</f>
        <v>45964.935753703707</v>
      </c>
      <c r="H19" s="106"/>
      <c r="I19" s="102" t="str">
        <f>IFERROR(VLOOKUP(D19,DB!A:F,6,0),"")</f>
        <v/>
      </c>
      <c r="J19" s="101" t="str">
        <f>IFERROR(VLOOKUP(D19,DB!A:G,7,0),"")</f>
        <v/>
      </c>
      <c r="K19" s="107"/>
      <c r="L19" s="108" t="str">
        <f>IFERROR(VLOOKUP(D19,DB!A:I,9,0),"")</f>
        <v/>
      </c>
    </row>
    <row r="20" spans="1:12" ht="31.5" customHeight="1">
      <c r="A20" s="103"/>
      <c r="B20" s="102" t="str">
        <f>IFERROR(VLOOKUP(D20,DB!A:K,11,0),"")</f>
        <v/>
      </c>
      <c r="C20" s="104"/>
      <c r="D20" s="102"/>
      <c r="E20" s="105"/>
      <c r="F20" s="106"/>
      <c r="G20" s="76">
        <f ca="1">IFERROR(NOW()-F20,"-")</f>
        <v>45964.935753703707</v>
      </c>
      <c r="H20" s="106"/>
      <c r="I20" s="102" t="str">
        <f>IFERROR(VLOOKUP(D20,DB!A:F,6,0),"")</f>
        <v/>
      </c>
      <c r="J20" s="101" t="str">
        <f>IFERROR(VLOOKUP(D20,DB!A:G,7,0),"")</f>
        <v/>
      </c>
      <c r="K20" s="107"/>
      <c r="L20" s="108" t="str">
        <f>IFERROR(VLOOKUP(D20,DB!A:I,9,0),"")</f>
        <v/>
      </c>
    </row>
    <row r="21" spans="1:12" ht="31.5" customHeight="1">
      <c r="A21" s="103"/>
      <c r="B21" s="102" t="str">
        <f>IFERROR(VLOOKUP(D21,DB!A:K,11,0),"")</f>
        <v/>
      </c>
      <c r="C21" s="104"/>
      <c r="D21" s="102"/>
      <c r="E21" s="105"/>
      <c r="F21" s="106"/>
      <c r="G21" s="76">
        <f ca="1">IFERROR(NOW()-F21,"-")</f>
        <v>45964.935753703707</v>
      </c>
      <c r="H21" s="106"/>
      <c r="I21" s="102" t="str">
        <f>IFERROR(VLOOKUP(D21,DB!A:F,6,0),"")</f>
        <v/>
      </c>
      <c r="J21" s="101" t="str">
        <f>IFERROR(VLOOKUP(D21,DB!A:G,7,0),"")</f>
        <v/>
      </c>
      <c r="K21" s="107"/>
      <c r="L21" s="108" t="str">
        <f>IFERROR(VLOOKUP(D21,DB!A:I,9,0),"")</f>
        <v/>
      </c>
    </row>
    <row r="22" spans="1:12" ht="31.5" customHeight="1">
      <c r="A22" s="103"/>
      <c r="B22" s="102" t="str">
        <f>IFERROR(VLOOKUP(D22,DB!A:K,11,0),"")</f>
        <v/>
      </c>
      <c r="C22" s="104"/>
      <c r="D22" s="102"/>
      <c r="E22" s="105"/>
      <c r="F22" s="106"/>
      <c r="G22" s="76">
        <f ca="1">IFERROR(NOW()-F22,"-")</f>
        <v>45964.935753703707</v>
      </c>
      <c r="H22" s="106"/>
      <c r="I22" s="102" t="str">
        <f>IFERROR(VLOOKUP(D22,DB!A:F,6,0),"")</f>
        <v/>
      </c>
      <c r="J22" s="101" t="str">
        <f>IFERROR(VLOOKUP(D22,DB!A:G,7,0),"")</f>
        <v/>
      </c>
      <c r="K22" s="107"/>
      <c r="L22" s="108" t="str">
        <f>IFERROR(VLOOKUP(D22,DB!A:I,9,0),"")</f>
        <v/>
      </c>
    </row>
    <row r="23" spans="1:12" ht="31.5" customHeight="1">
      <c r="A23" s="103"/>
      <c r="B23" s="102" t="str">
        <f>IFERROR(VLOOKUP(D23,DB!A:K,11,0),"")</f>
        <v/>
      </c>
      <c r="C23" s="104"/>
      <c r="D23" s="102"/>
      <c r="E23" s="105"/>
      <c r="F23" s="106"/>
      <c r="G23" s="76">
        <f ca="1">IFERROR(NOW()-F23,"-")</f>
        <v>45964.935753703707</v>
      </c>
      <c r="H23" s="106"/>
      <c r="I23" s="102" t="str">
        <f>IFERROR(VLOOKUP(D23,DB!A:F,6,0),"")</f>
        <v/>
      </c>
      <c r="J23" s="101" t="str">
        <f>IFERROR(VLOOKUP(D23,DB!A:G,7,0),"")</f>
        <v/>
      </c>
      <c r="K23" s="107"/>
      <c r="L23" s="108" t="str">
        <f>IFERROR(VLOOKUP(D23,DB!A:I,9,0),"")</f>
        <v/>
      </c>
    </row>
    <row r="24" spans="1:12" ht="31.5" customHeight="1">
      <c r="A24" s="103"/>
      <c r="B24" s="102" t="str">
        <f>IFERROR(VLOOKUP(D24,DB!A:K,11,0),"")</f>
        <v/>
      </c>
      <c r="C24" s="104"/>
      <c r="D24" s="102"/>
      <c r="E24" s="105"/>
      <c r="F24" s="106"/>
      <c r="G24" s="76">
        <f ca="1">IFERROR(NOW()-F24,"-")</f>
        <v>45964.935753703707</v>
      </c>
      <c r="H24" s="106"/>
      <c r="I24" s="102" t="str">
        <f>IFERROR(VLOOKUP(D24,DB!A:F,6,0),"")</f>
        <v/>
      </c>
      <c r="J24" s="101" t="str">
        <f>IFERROR(VLOOKUP(D24,DB!A:G,7,0),"")</f>
        <v/>
      </c>
      <c r="K24" s="107"/>
      <c r="L24" s="108" t="str">
        <f>IFERROR(VLOOKUP(D24,DB!A:I,9,0),"")</f>
        <v/>
      </c>
    </row>
    <row r="25" spans="1:12" ht="31.5" customHeight="1">
      <c r="A25" s="103"/>
      <c r="B25" s="102" t="str">
        <f>IFERROR(VLOOKUP(D25,DB!A:K,11,0),"")</f>
        <v/>
      </c>
      <c r="C25" s="104"/>
      <c r="D25" s="102"/>
      <c r="E25" s="105"/>
      <c r="F25" s="106"/>
      <c r="G25" s="76">
        <f ca="1">IFERROR(NOW()-F25,"-")</f>
        <v>45964.935753703707</v>
      </c>
      <c r="H25" s="106"/>
      <c r="I25" s="102" t="str">
        <f>IFERROR(VLOOKUP(D25,DB!A:F,6,0),"")</f>
        <v/>
      </c>
      <c r="J25" s="101" t="str">
        <f>IFERROR(VLOOKUP(D25,DB!A:G,7,0),"")</f>
        <v/>
      </c>
      <c r="K25" s="107"/>
      <c r="L25" s="108" t="str">
        <f>IFERROR(VLOOKUP(D25,DB!A:I,9,0),"")</f>
        <v/>
      </c>
    </row>
    <row r="26" spans="1:12" ht="31.5" customHeight="1">
      <c r="A26" s="103"/>
      <c r="B26" s="102" t="str">
        <f>IFERROR(VLOOKUP(D26,DB!A:K,11,0),"")</f>
        <v/>
      </c>
      <c r="C26" s="104"/>
      <c r="D26" s="102"/>
      <c r="E26" s="105"/>
      <c r="F26" s="106"/>
      <c r="G26" s="76">
        <f ca="1">IFERROR(NOW()-F26,"-")</f>
        <v>45964.935753703707</v>
      </c>
      <c r="H26" s="106"/>
      <c r="I26" s="102" t="str">
        <f>IFERROR(VLOOKUP(D26,DB!A:F,6,0),"")</f>
        <v/>
      </c>
      <c r="J26" s="101" t="str">
        <f>IFERROR(VLOOKUP(D26,DB!A:G,7,0),"")</f>
        <v/>
      </c>
      <c r="K26" s="107"/>
      <c r="L26" s="108" t="str">
        <f>IFERROR(VLOOKUP(D26,DB!A:I,9,0),"")</f>
        <v/>
      </c>
    </row>
    <row r="27" spans="1:12" ht="31.5" customHeight="1">
      <c r="A27" s="103"/>
      <c r="B27" s="102" t="str">
        <f>IFERROR(VLOOKUP(D27,DB!A:K,11,0),"")</f>
        <v/>
      </c>
      <c r="C27" s="104"/>
      <c r="D27" s="102"/>
      <c r="E27" s="105"/>
      <c r="F27" s="106"/>
      <c r="G27" s="76">
        <f ca="1">IFERROR(NOW()-F27,"-")</f>
        <v>45964.935753703707</v>
      </c>
      <c r="H27" s="106"/>
      <c r="I27" s="102" t="str">
        <f>IFERROR(VLOOKUP(D27,DB!A:F,6,0),"")</f>
        <v/>
      </c>
      <c r="J27" s="101" t="str">
        <f>IFERROR(VLOOKUP(D27,DB!A:G,7,0),"")</f>
        <v/>
      </c>
      <c r="K27" s="107"/>
      <c r="L27" s="108" t="str">
        <f>IFERROR(VLOOKUP(D27,DB!A:I,9,0),"")</f>
        <v/>
      </c>
    </row>
  </sheetData>
  <dataValidations count="2">
    <dataValidation allowBlank="1" showInputMessage="1" showErrorMessage="1" sqref="E1" xr:uid="{380493DB-286A-4683-AF55-C78F04945A49}"/>
    <dataValidation type="list" allowBlank="1" showInputMessage="1" showErrorMessage="1" sqref="E2:E27"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2025-11-03T19:30:06Z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