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90" documentId="120_S{2AC9BD13-BADA-5192-A53E-5A8FF88502F6}" xr6:coauthVersionLast="47" xr6:coauthVersionMax="47" xr10:uidLastSave="{B59E0A38-38E3-48D8-BDF4-0868626935C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<sst xmlns="http://schemas.openxmlformats.org/spreadsheetml/2006/main" count="180298" uniqueCount="39135">
  <si>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</si>
  <si>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</si>
  <si>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</si>
  <si>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</si>
  <si>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</si>
  <si>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</si>
  <si>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</si>
  <si>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</si>
  <si>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</si>
  <si>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</si>
  <si>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</si>
  <si>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</si>
  <si>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</si>
  <si>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</si>
  <si>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</si>
  <si>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</si>
  <si>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</si>
  <si>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</si>
  <si>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</si>
  <si>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</si>
  <si>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</si>
  <si>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</si>
  <si>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</si>
  <si>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</si>
  <si>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</si>
  <si>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</si>
  <si>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</si>
  <si>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</si>
  <si>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</si>
  <si>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</si>
  <si>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</si>
  <si>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</si>
  <si>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</si>
  <si>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</si>
  <si>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</si>
  <si>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</si>
  <si>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</si>
  <si>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</si>
  <si>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</si>
  <si>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</si>
  <si>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</si>
  <si>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</si>
  <si>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</si>
  <si>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</si>
  <si>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</si>
  <si>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</si>
  <si>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</si>
  <si>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</si>
  <si>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</si>
  <si>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</si>
  <si>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</si>
  <si>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</si>
  <si>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</si>
  <si>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</si>
  <si>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</si>
  <si>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</si>
  <si>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</si>
  <si>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</si>
  <si>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</si>
  <si>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</si>
  <si>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</si>
  <si>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</si>
  <si>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</si>
  <si>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</si>
  <si>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</si>
  <si>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</si>
  <si>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</si>
  <si>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</si>
  <si>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</si>
  <si>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</si>
  <si>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</si>
  <si>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</si>
  <si>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</si>
  <si>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</si>
  <si>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</si>
  <si>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</si>
  <si>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</si>
  <si>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</si>
  <si>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</si>
  <si>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</si>
  <si>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</si>
  <si>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</si>
  <si>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</si>
  <si>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</si>
  <si>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</si>
  <si>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</si>
  <si>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</si>
  <si>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</si>
  <si>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</si>
  <si>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</si>
  <si>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</si>
  <si>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</si>
  <si>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</si>
  <si>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</si>
  <si>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</si>
  <si>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</si>
  <si>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</si>
  <si>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</si>
  <si>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</si>
  <si>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</si>
  <si>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</si>
  <si>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</si>
  <si>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</si>
  <si>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</si>
  <si>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</si>
  <si>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</si>
  <si>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</si>
  <si>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</si>
  <si>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</si>
  <si>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</si>
  <si>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</si>
  <si>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</si>
  <si>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</si>
  <si>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</si>
  <si>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</si>
  <si>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</si>
  <si>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</si>
  <si>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</si>
  <si>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</si>
  <si>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</si>
  <si>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</si>
  <si>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</si>
  <si>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</si>
  <si>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</si>
  <si>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</si>
  <si>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</si>
  <si>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</si>
  <si>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</si>
  <si>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</si>
  <si>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</si>
  <si>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</si>
  <si>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</si>
  <si>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</si>
  <si>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</si>
  <si>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</si>
  <si>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</si>
  <si>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</si>
  <si>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</si>
  <si>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</si>
  <si>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</si>
  <si>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</si>
  <si>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</si>
  <si>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</si>
  <si>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</si>
  <si>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</si>
  <si>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</si>
  <si>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</si>
  <si>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</si>
  <si>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</si>
  <si>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</si>
  <si>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</si>
  <si>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</si>
  <si>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</si>
  <si>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</si>
  <si>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</si>
  <si>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</si>
  <si>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</si>
  <si>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</si>
  <si>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</si>
  <si>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</si>
  <si>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</si>
  <si>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</si>
  <si>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</si>
  <si>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</si>
  <si>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</si>
  <si>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</si>
  <si>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</si>
  <si>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</si>
  <si>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</si>
  <si>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</si>
  <si>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</si>
  <si>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</si>
  <si>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</si>
  <si>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</si>
  <si>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</si>
  <si>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</si>
  <si>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</si>
  <si>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</si>
  <si>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</si>
  <si>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</si>
  <si>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</si>
  <si>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</si>
  <si>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</si>
  <si>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</si>
  <si>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</si>
  <si>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</si>
  <si>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</si>
  <si>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</si>
  <si>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</si>
  <si>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</si>
  <si>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</si>
  <si>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</si>
  <si>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</si>
  <si>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</si>
  <si>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</si>
  <si>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</si>
  <si>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</si>
  <si>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</si>
  <si>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</si>
  <si>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</si>
  <si>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</si>
  <si>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</si>
  <si>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</si>
  <si>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</si>
  <si>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</si>
  <si>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</si>
  <si>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</si>
  <si>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</si>
  <si>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</si>
  <si>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</si>
  <si>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</si>
  <si>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</si>
  <si>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</si>
  <si>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</si>
  <si>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</si>
  <si>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</si>
  <si>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</si>
  <si>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</si>
  <si>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</si>
  <si>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</si>
  <si>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</si>
  <si>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</si>
  <si>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</si>
  <si>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</si>
  <si>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</si>
  <si>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</si>
  <si>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</si>
  <si>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</si>
  <si>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</si>
  <si>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</si>
  <si>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</si>
  <si>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</si>
  <si>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</si>
  <si>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</si>
  <si>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</si>
  <si>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</si>
  <si>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</si>
  <si>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</si>
  <si>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</si>
  <si>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</si>
  <si>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</si>
  <si>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</si>
  <si>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</si>
  <si>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</si>
  <si>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</si>
  <si>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</si>
  <si>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</si>
  <si>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</si>
  <si>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</si>
  <si>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</si>
  <si>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</si>
  <si>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</si>
  <si>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</si>
  <si>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</si>
  <si>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</si>
  <si>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</si>
  <si>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</si>
  <si>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</si>
  <si>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</si>
  <si>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</si>
  <si>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</si>
  <si>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</si>
  <si>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</si>
  <si>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</si>
  <si>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</si>
  <si>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</si>
  <si>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</si>
  <si>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</si>
  <si>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</si>
  <si>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</si>
  <si>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</si>
  <si>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</si>
  <si>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</si>
  <si>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</si>
  <si>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</si>
  <si>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</si>
  <si>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</si>
  <si>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</si>
  <si>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</si>
  <si>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</si>
  <si>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</si>
  <si>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</si>
  <si>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</si>
  <si>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</si>
  <si>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</si>
  <si>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</si>
  <si>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</si>
  <si>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</si>
  <si>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</si>
  <si>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</si>
  <si>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</si>
  <si>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</si>
  <si>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</si>
  <si>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</si>
  <si>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</si>
  <si>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</si>
  <si>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</si>
  <si>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</si>
  <si>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</si>
  <si>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</si>
  <si>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</si>
  <si>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</si>
  <si>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</si>
  <si>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</si>
  <si>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</si>
  <si>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</si>
  <si>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</si>
  <si>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</si>
  <si>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</si>
  <si>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</si>
  <si>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</si>
  <si>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</si>
  <si>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</si>
  <si>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</si>
  <si>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</si>
  <si>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</si>
  <si>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</si>
  <si>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</si>
  <si>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</si>
  <si>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</si>
  <si>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</si>
  <si>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</si>
  <si>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</si>
  <si>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</si>
  <si>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</si>
  <si>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</si>
  <si>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</si>
  <si>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</si>
  <si>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</si>
  <si>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</si>
  <si>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</si>
  <si>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</si>
  <si>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</si>
  <si>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</si>
  <si>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</si>
  <si>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</si>
  <si>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</si>
  <si>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</si>
  <si>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</si>
  <si>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</si>
  <si>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</si>
  <si>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</si>
  <si>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</si>
  <si>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</si>
  <si>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</si>
  <si>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</si>
  <si>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</si>
  <si>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</si>
  <si>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</si>
  <si>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</si>
  <si>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</si>
  <si>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</si>
  <si>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</si>
  <si>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</si>
  <si>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</si>
  <si>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</si>
  <si>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</si>
  <si>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</si>
  <si>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</si>
  <si>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</si>
  <si>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</si>
  <si>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</si>
  <si>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</si>
  <si>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</si>
  <si>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</si>
  <si>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</si>
  <si>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</si>
  <si>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</si>
  <si>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</si>
  <si>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</si>
  <si>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</si>
  <si>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</si>
  <si>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</si>
  <si>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</si>
  <si>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</si>
  <si>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</si>
  <si>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</si>
  <si>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</si>
  <si>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</si>
  <si>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</si>
  <si>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</si>
  <si>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</si>
  <si>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</si>
  <si>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</si>
  <si>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</si>
  <si>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</si>
  <si>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</si>
  <si>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</si>
  <si>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</si>
  <si>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</si>
  <si>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</si>
  <si>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</si>
  <si>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</si>
  <si>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</si>
  <si>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</si>
  <si>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</si>
  <si>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</si>
  <si>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</si>
  <si>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</si>
  <si>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</si>
  <si>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</si>
  <si>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</si>
  <si>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</si>
  <si>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</si>
  <si>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</si>
  <si>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</si>
  <si>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</si>
  <si>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</si>
  <si>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</si>
  <si>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</si>
  <si>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</si>
  <si>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</si>
  <si>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</si>
  <si>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</si>
  <si>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</si>
  <si>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</si>
  <si>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</si>
  <si>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</si>
  <si>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</si>
  <si>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</si>
  <si>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</si>
  <si>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</si>
  <si>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</si>
  <si>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</si>
  <si>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</si>
  <si>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</si>
  <si>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</si>
  <si>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</si>
  <si>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</si>
  <si>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</si>
  <si>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</si>
  <si>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</si>
  <si>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</si>
  <si>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</si>
  <si>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</si>
  <si>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</si>
  <si>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</si>
  <si>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</si>
  <si>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</si>
  <si>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</si>
  <si>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</si>
  <si>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</si>
  <si>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</si>
  <si>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</si>
  <si>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</si>
  <si>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</si>
  <si>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</si>
  <si>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</si>
  <si>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</si>
  <si>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</si>
  <si>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</si>
  <si>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</si>
  <si>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</si>
  <si>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</si>
  <si>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</si>
  <si>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</si>
  <si>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</si>
  <si>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</si>
  <si>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</si>
  <si>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</si>
  <si>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</si>
  <si>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</si>
  <si>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</si>
  <si>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</si>
  <si>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</si>
  <si>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</si>
  <si>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</si>
  <si>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</si>
  <si>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</si>
  <si>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</si>
  <si>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</si>
  <si>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</si>
  <si>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</si>
  <si>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</si>
  <si>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</si>
  <si>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</si>
  <si>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</si>
  <si>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</si>
  <si>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</si>
  <si>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</si>
  <si>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</si>
  <si>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</si>
  <si>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</si>
  <si>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</si>
  <si>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</si>
  <si>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</si>
  <si>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</si>
  <si>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</si>
  <si>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</si>
  <si>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</si>
  <si>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</si>
  <si>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</si>
  <si>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</si>
  <si>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</si>
  <si>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</si>
  <si>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</si>
  <si>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</si>
  <si>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</si>
  <si>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</si>
  <si>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</si>
  <si>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</si>
  <si>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</si>
  <si>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</si>
  <si>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</si>
  <si>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</si>
  <si>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</si>
  <si>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</si>
  <si>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</si>
  <si>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</si>
  <si>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</si>
  <si>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</si>
  <si>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</si>
  <si>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</si>
  <si>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</si>
  <si>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</si>
  <si>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</si>
  <si>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</si>
  <si>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</si>
  <si>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</si>
  <si>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</si>
  <si>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</si>
  <si>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</si>
  <si>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</si>
  <si>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</si>
  <si>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</si>
  <si>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</si>
  <si>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</si>
  <si>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</si>
  <si>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</si>
  <si>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</si>
  <si>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</si>
  <si>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</si>
  <si>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</si>
  <si>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</si>
  <si>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</si>
  <si>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</si>
  <si>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</si>
  <si>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</si>
  <si>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</si>
  <si>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</si>
  <si>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</si>
  <si>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</si>
  <si>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</si>
  <si>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</si>
  <si>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</si>
  <si>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</si>
  <si>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</si>
  <si>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</si>
  <si>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</si>
  <si>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</si>
  <si>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</si>
  <si>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</si>
  <si>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</si>
  <si>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</si>
  <si>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</si>
  <si>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</si>
  <si>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</si>
  <si>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</si>
  <si>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</si>
  <si>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</si>
  <si>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</si>
  <si>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</si>
  <si>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</si>
  <si>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</si>
  <si>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</si>
  <si>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</si>
  <si>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</si>
  <si>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</si>
  <si>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</si>
  <si>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</si>
  <si>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</si>
  <si>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</si>
  <si>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</si>
  <si>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</si>
  <si>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</si>
  <si>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</si>
  <si>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</si>
  <si>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</si>
  <si>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</si>
  <si>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</si>
  <si>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</si>
  <si>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</si>
  <si>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</si>
  <si>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</si>
  <si>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</si>
  <si>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</si>
  <si>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</si>
  <si>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</si>
  <si>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</si>
  <si>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</si>
  <si>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</si>
  <si>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</si>
  <si>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</si>
  <si>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</si>
  <si>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</si>
  <si>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</si>
  <si>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</si>
  <si>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</si>
  <si>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</si>
  <si>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</si>
  <si>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</si>
  <si>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</si>
  <si>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</si>
  <si>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</si>
  <si>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</si>
  <si>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</si>
  <si>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</si>
  <si>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</si>
  <si>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</si>
  <si>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</si>
  <si>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</si>
  <si>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</si>
  <si>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</si>
  <si>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</si>
  <si>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</si>
  <si>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</si>
  <si>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</si>
  <si>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</si>
  <si>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</si>
  <si>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</si>
  <si>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</si>
  <si>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</si>
  <si>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</si>
  <si>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</si>
  <si>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</si>
  <si>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</si>
  <si>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</si>
  <si>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</si>
  <si>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</si>
  <si>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</si>
  <si>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</si>
  <si>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</si>
  <si>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</si>
  <si>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</si>
  <si>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</si>
  <si>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</si>
  <si>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</si>
  <si>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</si>
  <si>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</si>
  <si>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</si>
  <si>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</si>
  <si>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</si>
  <si>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</si>
  <si>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</si>
  <si>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</si>
  <si>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</si>
  <si>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</si>
  <si>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</si>
  <si>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</si>
  <si>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</si>
  <si>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</si>
  <si>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</si>
  <si>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</si>
  <si>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</si>
  <si>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</si>
  <si>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</si>
  <si>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</si>
  <si>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</si>
  <si>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</si>
  <si>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</si>
  <si>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</si>
  <si>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</si>
  <si>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</si>
  <si>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</si>
  <si>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</si>
  <si>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</si>
  <si>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</si>
  <si>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</si>
  <si>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</si>
  <si>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</si>
  <si>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</si>
  <si>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</si>
  <si>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</si>
  <si>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</si>
  <si>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</si>
  <si>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</si>
  <si>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</si>
  <si>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</si>
  <si>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</si>
  <si>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</si>
  <si>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</si>
  <si>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</si>
  <si>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</si>
  <si>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</si>
  <si>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</si>
  <si>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</si>
  <si>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</si>
  <si>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</si>
  <si>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</si>
  <si>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</si>
  <si>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</si>
  <si>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</si>
  <si>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</si>
  <si>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</si>
  <si>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</si>
  <si>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</si>
  <si>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</si>
  <si>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</si>
  <si>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</si>
  <si>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</si>
  <si>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</si>
  <si>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</si>
  <si>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</si>
  <si>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</si>
  <si>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</si>
  <si>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</si>
  <si>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</si>
  <si>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</si>
  <si>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</si>
  <si>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</si>
  <si>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</si>
  <si>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</si>
  <si>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</si>
  <si>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</si>
  <si>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</si>
  <si>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</si>
  <si>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</si>
  <si>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</si>
  <si>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</si>
  <si>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</si>
  <si>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</si>
  <si>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</si>
  <si>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</si>
  <si>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</si>
  <si>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</si>
  <si>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</si>
  <si>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</si>
  <si>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</si>
  <si>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</si>
  <si>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</si>
  <si>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</si>
  <si>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</si>
  <si>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</si>
  <si>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</si>
  <si>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</si>
  <si>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</si>
  <si>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</si>
  <si>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</si>
  <si>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</si>
  <si>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</si>
  <si>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</si>
  <si>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</si>
  <si>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</si>
  <si>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</si>
  <si>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</si>
  <si>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</si>
  <si>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</si>
  <si>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</si>
  <si>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</si>
  <si>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</si>
  <si>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</si>
  <si>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</si>
  <si>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</si>
  <si>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</si>
  <si>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</si>
  <si>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</si>
  <si>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</si>
  <si>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</si>
  <si>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</si>
  <si>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</si>
  <si>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</si>
  <si>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</si>
  <si>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</si>
  <si>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</si>
  <si>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</si>
  <si>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</si>
  <si>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</si>
  <si>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</si>
  <si>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</si>
  <si>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</si>
  <si>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</si>
  <si>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</si>
  <si>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</si>
  <si>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</si>
  <si>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</si>
  <si>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</si>
  <si>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</si>
  <si>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</si>
  <si>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</si>
  <si>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</si>
  <si>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</si>
  <si>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</si>
  <si>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</si>
  <si>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</si>
  <si>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</si>
  <si>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</si>
  <si>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</si>
  <si>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</si>
  <si>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</si>
  <si>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</si>
  <si>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</si>
  <si>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</si>
  <si>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</si>
  <si>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</si>
  <si>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</si>
  <si>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</si>
  <si>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</si>
  <si>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</si>
  <si>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</si>
  <si>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</si>
  <si>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</si>
  <si>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</si>
  <si>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</si>
  <si>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</si>
  <si>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</si>
  <si>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</si>
  <si>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</si>
  <si>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</si>
  <si>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</si>
  <si>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</si>
  <si>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</si>
  <si>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</si>
  <si>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</si>
  <si>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</si>
  <si>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</si>
  <si>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</si>
  <si>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</si>
  <si>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</si>
  <si>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</si>
  <si>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</si>
  <si>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</si>
  <si>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</si>
  <si>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</si>
  <si>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</si>
  <si>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</si>
  <si>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</si>
  <si>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</si>
  <si>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</si>
  <si>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</si>
  <si>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</si>
  <si>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</si>
  <si>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</si>
  <si>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</si>
  <si>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</si>
  <si>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</si>
  <si>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</si>
  <si>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</si>
  <si>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</si>
  <si>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</si>
  <si>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</si>
  <si>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</si>
  <si>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</si>
  <si>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</si>
  <si>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</si>
  <si>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</si>
  <si>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</si>
  <si>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</si>
  <si>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</si>
  <si>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</si>
  <si>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</si>
  <si>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</si>
  <si>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</si>
  <si>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</si>
  <si>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</si>
  <si>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</si>
  <si>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</si>
  <si>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</si>
  <si>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</si>
  <si>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</si>
  <si>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</si>
  <si>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</si>
  <si>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</si>
  <si>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</si>
  <si>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</si>
  <si>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</si>
  <si>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</si>
  <si>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</si>
  <si>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</si>
  <si>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</si>
  <si>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</si>
  <si>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</si>
  <si>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</si>
  <si>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</si>
  <si>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</si>
  <si>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</si>
  <si>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</si>
  <si>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</si>
  <si>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</si>
  <si>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</si>
  <si>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</si>
  <si>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</si>
  <si>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</si>
  <si>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</si>
  <si>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</si>
  <si>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</si>
  <si>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</si>
  <si>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</si>
  <si>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</si>
  <si>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</si>
  <si>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</si>
  <si>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</si>
  <si>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</si>
  <si>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</si>
  <si>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</si>
  <si>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</si>
  <si>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</si>
  <si>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</si>
  <si>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</si>
  <si>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</si>
  <si>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</si>
  <si>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</si>
  <si>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</si>
  <si>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</si>
  <si>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</si>
  <si>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</si>
  <si>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</si>
  <si>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</si>
  <si>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</si>
  <si>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</si>
  <si>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</si>
  <si>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</si>
  <si>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</si>
  <si>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</si>
  <si>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</si>
  <si>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</si>
  <si>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</si>
  <si>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</si>
  <si>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</si>
  <si>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</si>
  <si>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</si>
  <si>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</si>
  <si>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</si>
  <si>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</si>
  <si>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</si>
  <si>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</si>
  <si>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</si>
  <si>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</si>
  <si>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</si>
  <si>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</si>
  <si>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</si>
  <si>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</si>
  <si>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</si>
  <si>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</si>
  <si>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</si>
  <si>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</si>
  <si>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</si>
  <si>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</si>
  <si>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</si>
  <si>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</si>
  <si>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</si>
  <si>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</si>
  <si>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</si>
  <si>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</si>
  <si>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</si>
  <si>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</si>
  <si>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</si>
  <si>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</si>
  <si>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</si>
  <si>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</si>
  <si>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</si>
  <si>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</si>
  <si>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</si>
  <si>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</si>
  <si>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</si>
  <si>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</si>
  <si>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</si>
  <si>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</si>
  <si>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</si>
  <si>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</si>
  <si>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</si>
  <si>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</si>
  <si>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</si>
  <si>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</si>
  <si>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</si>
  <si>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</si>
  <si>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</si>
  <si>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</si>
  <si>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</si>
  <si>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</si>
  <si>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</si>
  <si>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</si>
  <si>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</si>
  <si>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</si>
  <si>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</si>
  <si>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</si>
  <si>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</si>
  <si>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</si>
  <si>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</si>
  <si>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</si>
  <si>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</si>
  <si>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</si>
  <si>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</si>
  <si>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</si>
  <si>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</si>
  <si>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</si>
  <si>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</si>
  <si>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</si>
  <si>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</si>
  <si>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</si>
  <si>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</si>
  <si>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</si>
  <si>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</si>
  <si>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</si>
  <si>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</si>
  <si>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</si>
  <si>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</si>
  <si>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</si>
  <si>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</si>
  <si>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</si>
  <si>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</si>
  <si>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</si>
  <si>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</si>
  <si>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</si>
  <si>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</si>
  <si>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</si>
  <si>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</si>
  <si>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</si>
  <si>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</si>
  <si>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</si>
  <si>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</si>
  <si>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</si>
  <si>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</si>
  <si>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</si>
  <si>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</si>
  <si>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</si>
  <si>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</si>
  <si>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</si>
  <si>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</si>
  <si>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</si>
  <si>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</si>
  <si>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</si>
  <si>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</si>
  <si>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</si>
  <si>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</si>
  <si>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</si>
  <si>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</si>
  <si>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</si>
  <si>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</si>
  <si>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</si>
  <si>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</si>
  <si>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</si>
  <si>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</si>
  <si>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</si>
  <si>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</si>
  <si>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</si>
  <si>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</si>
  <si>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</si>
  <si>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</si>
  <si>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</si>
  <si>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</si>
  <si>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</si>
  <si>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</si>
  <si>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</si>
  <si>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</si>
  <si>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</si>
  <si>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</si>
  <si>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</si>
  <si>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</si>
  <si>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</si>
  <si>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</si>
  <si>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</si>
  <si>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</si>
  <si>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</si>
  <si>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</si>
  <si>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</si>
  <si>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</si>
  <si>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</si>
  <si>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</si>
  <si>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</si>
  <si>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</si>
  <si>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</si>
  <si>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</si>
  <si>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</si>
  <si>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</si>
  <si>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</si>
  <si>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</si>
  <si>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</si>
  <si>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</si>
  <si>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</si>
  <si>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</si>
  <si>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</si>
  <si>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</si>
  <si>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</si>
  <si>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</si>
  <si>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</si>
  <si>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</si>
  <si>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</si>
  <si>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</si>
  <si>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</si>
  <si>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</si>
  <si>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</si>
  <si>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</si>
  <si>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</si>
  <si>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</si>
  <si>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</si>
  <si>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</si>
  <si>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</si>
  <si>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</si>
  <si>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</si>
  <si>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</si>
  <si>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</si>
  <si>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</si>
  <si>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</si>
  <si>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</si>
  <si>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</si>
  <si>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</si>
  <si>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</si>
  <si>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</si>
  <si>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</si>
  <si>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</si>
  <si>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</si>
  <si>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</si>
  <si>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</si>
  <si>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</si>
  <si>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</si>
  <si>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</si>
  <si>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</si>
  <si>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</si>
  <si>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</si>
  <si>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</si>
  <si>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</si>
  <si>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</si>
  <si>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</si>
  <si>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</si>
  <si>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</si>
  <si>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</si>
  <si>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</si>
  <si>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</si>
  <si>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</si>
  <si>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</si>
  <si>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</si>
  <si>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</si>
  <si>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</si>
  <si>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</si>
  <si>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</si>
  <si>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</si>
  <si>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</si>
  <si>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</si>
  <si>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</si>
  <si>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</si>
  <si>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</si>
  <si>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</si>
  <si>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</si>
  <si>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</si>
  <si>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</si>
  <si>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</si>
  <si>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</si>
  <si>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</si>
  <si>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</si>
  <si>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</si>
  <si>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</si>
  <si>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</si>
  <si>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</si>
  <si>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</si>
  <si>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</si>
  <si>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</si>
  <si>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</si>
  <si>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</si>
  <si>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</si>
  <si>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</si>
  <si>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</si>
  <si>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</si>
  <si>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</si>
  <si>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</si>
  <si>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</si>
  <si>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</si>
  <si>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</si>
  <si>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</si>
  <si>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</si>
  <si>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</si>
  <si>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</si>
  <si>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</si>
  <si>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</si>
  <si>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</si>
  <si>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</si>
  <si>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</si>
  <si>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</si>
  <si>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</si>
  <si>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</si>
  <si>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</si>
  <si>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</si>
  <si>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</si>
  <si>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</si>
  <si>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</si>
  <si>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</si>
  <si>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</si>
  <si>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</si>
  <si>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</si>
  <si>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</si>
  <si>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</si>
  <si>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</si>
  <si>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</si>
  <si>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</si>
  <si>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</si>
  <si>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</si>
  <si>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</si>
  <si>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</si>
  <si>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</si>
  <si>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</si>
  <si>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</si>
  <si>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</si>
  <si>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</si>
  <si>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</si>
  <si>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</si>
  <si>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</si>
  <si>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</si>
  <si>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</si>
  <si>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</si>
  <si>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</si>
  <si>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</si>
  <si>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</si>
  <si>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</si>
  <si>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</si>
  <si>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</si>
  <si>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</si>
  <si>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</si>
  <si>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</si>
  <si>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</si>
  <si>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</si>
  <si>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</si>
  <si>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</si>
  <si>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</si>
  <si>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</si>
  <si>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</si>
  <si>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</si>
  <si>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</si>
  <si>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</si>
  <si>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</si>
  <si>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</si>
  <si>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</si>
  <si>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</si>
  <si>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</si>
  <si>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</si>
  <si>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</si>
  <si>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</si>
  <si>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</si>
  <si>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</si>
  <si>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</si>
  <si>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</si>
  <si>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</si>
  <si>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</si>
  <si>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</si>
  <si>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</si>
  <si>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</si>
  <si>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</si>
  <si>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</si>
  <si>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</si>
  <si>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</si>
  <si>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</si>
  <si>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</si>
  <si>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</si>
  <si>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</si>
  <si>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</si>
  <si>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</si>
  <si>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</si>
  <si>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</si>
  <si>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</si>
  <si>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</si>
  <si>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</si>
  <si>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</si>
  <si>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</si>
  <si>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</si>
  <si>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</si>
  <si>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</si>
  <si>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</si>
  <si>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</si>
  <si>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</si>
  <si>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</si>
  <si>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</si>
  <si>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</si>
  <si>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</si>
  <si>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</si>
  <si>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</si>
  <si>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</si>
  <si>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</si>
  <si>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</si>
  <si>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</si>
  <si>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</si>
  <si>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</si>
  <si>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</si>
  <si>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</si>
  <si>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</si>
  <si>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</si>
  <si>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</si>
  <si>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</si>
  <si>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</si>
  <si>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</si>
  <si>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</si>
  <si>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</si>
  <si>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</si>
  <si>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</si>
  <si>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</si>
  <si>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</si>
  <si>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</si>
  <si>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</si>
  <si>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</si>
  <si>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</si>
  <si>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</si>
  <si>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</si>
  <si>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</si>
  <si>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</si>
  <si>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</si>
  <si>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</si>
  <si>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</si>
  <si>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</si>
  <si>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</si>
  <si>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</si>
  <si>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</si>
  <si>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</si>
  <si>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</si>
  <si>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</si>
  <si>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</si>
  <si>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</si>
  <si>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</si>
  <si>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</si>
  <si>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</si>
  <si>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</si>
  <si>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</si>
  <si>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</si>
  <si>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</si>
  <si>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</si>
  <si>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</si>
  <si>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</si>
  <si>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</si>
  <si>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</si>
  <si>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</si>
  <si>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</si>
  <si>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</si>
  <si>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</si>
  <si>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</si>
  <si>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</si>
  <si>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</si>
  <si>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</si>
  <si>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</si>
  <si>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</si>
  <si>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</si>
  <si>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</si>
  <si>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</si>
  <si>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</si>
  <si>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</si>
  <si>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</si>
  <si>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</si>
  <si>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</si>
  <si>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</si>
  <si>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</si>
  <si>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</si>
  <si>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</si>
  <si>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</si>
  <si>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</si>
  <si>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</si>
  <si>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</si>
  <si>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</si>
  <si>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</si>
  <si>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</si>
  <si>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</si>
  <si>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</si>
  <si>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</si>
  <si>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</si>
  <si>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</si>
  <si>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</si>
  <si>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</si>
  <si>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</si>
  <si>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</si>
  <si>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</si>
  <si>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</si>
  <si>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</si>
  <si>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</si>
  <si>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</si>
  <si>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</si>
  <si>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</si>
  <si>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</si>
  <si>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</si>
  <si>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</si>
  <si>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</si>
  <si>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</si>
  <si>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</si>
  <si>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</si>
  <si>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</si>
  <si>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</si>
  <si>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</si>
  <si>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</si>
  <si>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</si>
  <si>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</si>
  <si>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</si>
  <si>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</si>
  <si>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</si>
  <si>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</si>
  <si>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</si>
  <si>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</si>
  <si>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</si>
  <si>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</si>
  <si>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</si>
  <si>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</si>
  <si>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</si>
  <si>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</si>
  <si>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</si>
  <si>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</si>
  <si>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</si>
  <si>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</si>
  <si>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</si>
  <si>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</si>
  <si>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</si>
  <si>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</si>
  <si>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</si>
  <si>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</si>
  <si>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</si>
  <si>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</si>
  <si>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</si>
  <si>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</si>
  <si>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</si>
  <si>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</si>
  <si>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</si>
  <si>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</si>
  <si>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</si>
  <si>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</si>
  <si>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</si>
  <si>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</si>
  <si>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</si>
  <si>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</si>
  <si>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</si>
  <si>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</si>
  <si>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</si>
  <si>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</si>
  <si>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</si>
  <si>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</si>
  <si>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</si>
  <si>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</si>
  <si>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</si>
  <si>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</si>
  <si>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</si>
  <si>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</si>
  <si>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</si>
  <si>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</si>
  <si>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</si>
  <si>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</si>
  <si>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</si>
  <si>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</si>
  <si>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</si>
  <si>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</si>
  <si>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</si>
  <si>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</si>
  <si>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</si>
  <si>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</si>
  <si>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</si>
  <si>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</si>
  <si>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</si>
  <si>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</si>
  <si>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</si>
  <si>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</si>
  <si>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</si>
  <si>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</si>
  <si>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</si>
  <si>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</si>
  <si>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</si>
  <si>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</si>
  <si>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</si>
  <si>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</si>
  <si>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</si>
  <si>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</si>
  <si>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</si>
  <si>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</si>
  <si>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</si>
  <si>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</si>
  <si>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</si>
  <si>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</si>
  <si>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</si>
  <si>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</si>
  <si>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</si>
  <si>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</si>
  <si>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</si>
  <si>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</si>
  <si>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</si>
  <si>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</si>
  <si>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</si>
  <si>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</si>
  <si>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</si>
  <si>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</si>
  <si>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</si>
  <si>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</si>
  <si>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</si>
  <si>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</si>
  <si>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</si>
  <si>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</si>
  <si>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</si>
  <si>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</si>
  <si>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</si>
  <si>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</si>
  <si>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</si>
  <si>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</si>
  <si>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</si>
  <si>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</si>
  <si>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</si>
  <si>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</si>
  <si>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</si>
  <si>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</si>
  <si>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</si>
  <si>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</si>
  <si>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</si>
  <si>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</si>
  <si>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</si>
  <si>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</si>
  <si>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</si>
  <si>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</si>
  <si>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</si>
  <si>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</si>
  <si>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</si>
  <si>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</si>
  <si>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</si>
  <si>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</si>
  <si>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</si>
  <si>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</si>
  <si>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</si>
  <si>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</si>
  <si>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</si>
  <si>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</si>
  <si>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</si>
  <si>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</si>
  <si>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</si>
  <si>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</si>
  <si>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</si>
  <si>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</si>
  <si>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</si>
  <si>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</si>
  <si>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</si>
  <si>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</si>
  <si>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</si>
  <si>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</si>
  <si>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</si>
  <si>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</si>
  <si>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</si>
  <si>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</si>
  <si>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</si>
  <si>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</si>
  <si>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</si>
  <si>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</si>
  <si>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</si>
  <si>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</si>
  <si>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</si>
  <si>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</si>
  <si>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</si>
  <si>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</si>
  <si>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</si>
  <si>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</si>
  <si>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</si>
  <si>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</si>
  <si>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</si>
  <si>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</si>
  <si>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</si>
  <si>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</si>
  <si>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</si>
  <si>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</si>
  <si>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</si>
  <si>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</si>
  <si>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</si>
  <si>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</si>
  <si>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</si>
  <si>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</si>
  <si>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</si>
  <si>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</si>
  <si>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</si>
  <si>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</si>
  <si>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</si>
  <si>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</si>
  <si>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</si>
  <si>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</si>
  <si>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</si>
  <si>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</si>
  <si>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</si>
  <si>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</si>
  <si>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</si>
  <si>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</si>
  <si>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</si>
  <si>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</si>
  <si>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</si>
  <si>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</si>
  <si>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</si>
  <si>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</si>
  <si>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</si>
  <si>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</si>
  <si>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</si>
  <si>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</si>
  <si>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</si>
  <si>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</si>
  <si>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</si>
  <si>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</si>
  <si>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</si>
  <si>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</si>
  <si>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</si>
  <si>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</si>
  <si>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</si>
  <si>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</si>
  <si>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</si>
  <si>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</si>
  <si>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</si>
  <si>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</si>
  <si>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</si>
  <si>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</si>
  <si>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</si>
  <si>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</si>
  <si>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</si>
  <si>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</si>
  <si>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</si>
  <si>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</si>
  <si>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</si>
  <si>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</si>
  <si>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</si>
  <si>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</si>
  <si>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</si>
  <si>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</si>
  <si>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</si>
  <si>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</si>
  <si>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</si>
  <si>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</si>
  <si>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</si>
  <si>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</si>
  <si>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</si>
  <si>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</si>
  <si>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</si>
  <si>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</si>
  <si>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</si>
  <si>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</si>
  <si>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</si>
  <si>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</si>
  <si>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</si>
  <si>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</si>
  <si>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</si>
  <si>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</si>
  <si>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</si>
  <si>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</si>
  <si>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</si>
  <si>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</si>
  <si>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</si>
  <si>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</si>
  <si>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</si>
  <si>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</si>
  <si>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</si>
  <si>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</si>
  <si>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</si>
  <si>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</si>
  <si>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</si>
  <si>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</si>
  <si>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</si>
  <si>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</si>
  <si>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</si>
  <si>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</si>
  <si>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</si>
  <si>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</si>
  <si>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</si>
  <si>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</si>
  <si>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</si>
  <si>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</si>
  <si>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</si>
  <si>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</si>
  <si>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</si>
  <si>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</si>
  <si>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</si>
  <si>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</si>
  <si>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</si>
  <si>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</si>
  <si>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</si>
  <si>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</si>
  <si>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</si>
  <si>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</si>
  <si>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</si>
  <si>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</si>
  <si>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</si>
  <si>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</si>
  <si>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</si>
  <si>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</si>
  <si>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</si>
  <si>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</si>
  <si>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</si>
  <si>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</si>
  <si>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</si>
  <si>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</si>
  <si>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</si>
  <si>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</si>
  <si>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</si>
  <si>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</si>
  <si>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</si>
  <si>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</si>
  <si>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</si>
  <si>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</si>
  <si>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</si>
  <si>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</si>
  <si>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</si>
  <si>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</si>
  <si>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</si>
  <si>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</si>
  <si>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</si>
  <si>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</si>
  <si>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</si>
  <si>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</si>
  <si>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</si>
  <si>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</si>
  <si>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</si>
  <si>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</si>
  <si>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</si>
  <si>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</si>
  <si>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</si>
  <si>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</si>
  <si>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</si>
  <si>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</si>
  <si>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</si>
  <si>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</si>
  <si>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</si>
  <si>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</si>
  <si>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</si>
  <si>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</si>
  <si>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</si>
  <si>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</si>
  <si>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</si>
  <si>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</si>
  <si>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</si>
  <si>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</si>
  <si>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</si>
  <si>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</si>
  <si>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</si>
  <si>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</si>
  <si>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</si>
  <si>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</si>
  <si>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</si>
  <si>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</si>
  <si>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</si>
  <si>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</si>
  <si>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</si>
  <si>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</si>
  <si>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</si>
  <si>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</si>
  <si>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</si>
  <si>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</si>
  <si>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</si>
  <si>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</si>
  <si>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</si>
  <si>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</si>
  <si>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</si>
  <si>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</si>
  <si>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</si>
  <si>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</si>
  <si>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</si>
  <si>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</si>
  <si>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</si>
  <si>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</si>
  <si>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</si>
  <si>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</si>
  <si>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</si>
  <si>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</si>
  <si>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</si>
  <si>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</si>
  <si>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</si>
  <si>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</si>
  <si>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</si>
  <si>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</si>
  <si>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</si>
  <si>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</si>
  <si>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</si>
  <si>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</si>
  <si>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</si>
  <si>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</si>
  <si>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</si>
  <si>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</si>
  <si>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</si>
  <si>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</si>
  <si>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</si>
  <si>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</si>
  <si>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</si>
  <si>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</si>
  <si>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</si>
  <si>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</si>
  <si>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</si>
  <si>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</si>
  <si>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</si>
  <si>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</si>
  <si>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</si>
  <si>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</si>
  <si>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</si>
  <si>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</si>
  <si>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</si>
  <si>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</si>
  <si>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</si>
  <si>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</si>
  <si>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</si>
  <si>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</si>
  <si>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</si>
  <si>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</si>
  <si>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</si>
  <si>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</si>
  <si>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</si>
  <si>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</si>
  <si>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</si>
  <si>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</si>
  <si>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</si>
  <si>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</si>
  <si>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</si>
  <si>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</si>
  <si>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</si>
  <si>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</si>
  <si>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</si>
  <si>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</si>
  <si>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</si>
  <si>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</si>
  <si>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</si>
  <si>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</si>
  <si>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</si>
  <si>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</si>
  <si>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</si>
  <si>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</si>
  <si>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</si>
  <si>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</si>
  <si>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</si>
  <si>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</si>
  <si>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</si>
  <si>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</si>
  <si>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</si>
  <si>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</si>
  <si>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</si>
  <si>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</si>
  <si>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</si>
  <si>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</si>
  <si>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</si>
  <si>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</si>
  <si>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</si>
  <si>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</si>
  <si>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</si>
  <si>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</si>
  <si>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</si>
  <si>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</si>
  <si>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</si>
  <si>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</si>
  <si>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</si>
  <si>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</si>
  <si>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</si>
  <si>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</si>
  <si>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</si>
  <si>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</si>
  <si>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</si>
  <si>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</si>
  <si>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</si>
  <si>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</si>
  <si>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</si>
  <si>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</si>
  <si>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</si>
  <si>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</si>
  <si>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</si>
  <si>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</si>
  <si>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</si>
  <si>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</si>
  <si>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</si>
  <si>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</si>
  <si>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</si>
  <si>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</si>
  <si>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</si>
  <si>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</si>
  <si>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</si>
  <si>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</si>
  <si>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</si>
  <si>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</si>
  <si>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</si>
  <si>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</si>
  <si>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</si>
  <si>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</si>
  <si>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</si>
  <si>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</si>
  <si>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</si>
  <si>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</si>
  <si>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</si>
  <si>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</si>
  <si>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</si>
  <si>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</si>
  <si>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</si>
  <si>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</si>
  <si>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</si>
  <si>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</si>
  <si>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</si>
  <si>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</si>
  <si>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</si>
  <si>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</si>
  <si>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</si>
  <si>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</si>
  <si>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</si>
  <si>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</si>
  <si>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</si>
  <si>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</si>
  <si>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</si>
  <si>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</si>
  <si>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</si>
  <si>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</si>
  <si>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</si>
  <si>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</si>
  <si>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</si>
  <si>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</si>
  <si>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</si>
  <si>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</si>
  <si>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</si>
  <si>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</si>
  <si>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</si>
  <si>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</si>
  <si>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</si>
  <si>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</si>
  <si>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</si>
  <si>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</si>
  <si>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</si>
  <si>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</si>
  <si>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</si>
  <si>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</si>
  <si>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</si>
  <si>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</si>
  <si>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</si>
  <si>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</si>
  <si>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</si>
  <si>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</si>
  <si>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</si>
  <si>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</si>
  <si>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</si>
  <si>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</si>
  <si>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</si>
  <si>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</si>
  <si>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</si>
  <si>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</si>
  <si>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</si>
  <si>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</si>
  <si>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</si>
  <si>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</si>
  <si>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</si>
  <si>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</si>
  <si>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</si>
  <si>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</si>
  <si>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</si>
  <si>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</si>
  <si>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</si>
  <si>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</si>
  <si>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</si>
  <si>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</si>
  <si>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</si>
  <si>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</si>
  <si>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</si>
  <si>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</si>
  <si>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</si>
  <si>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</si>
  <si>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</si>
  <si>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</si>
  <si>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</si>
  <si>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</si>
  <si>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</si>
  <si>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</si>
  <si>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</si>
  <si>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</si>
  <si>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</si>
  <si>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</si>
  <si>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</si>
  <si>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</si>
  <si>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</si>
  <si>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</si>
  <si>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</si>
  <si>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</si>
  <si>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</si>
  <si>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</si>
  <si>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</si>
  <si>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</si>
  <si>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</si>
  <si>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</si>
  <si>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</si>
  <si>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</si>
  <si>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</si>
  <si>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</si>
  <si>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</si>
  <si>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</si>
  <si>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</si>
  <si>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</si>
  <si>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</si>
  <si>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</si>
  <si>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</si>
  <si>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</si>
  <si>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</si>
  <si>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</si>
  <si>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</si>
  <si>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</si>
  <si>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</si>
  <si>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</si>
  <si>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</si>
  <si>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</si>
  <si>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</si>
  <si>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</si>
  <si>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</si>
  <si>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</si>
  <si>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</si>
  <si>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</si>
  <si>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</si>
  <si>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</si>
  <si>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</si>
  <si>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</si>
  <si>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</si>
  <si>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</si>
  <si>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</si>
  <si>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</si>
  <si>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</si>
  <si>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</si>
  <si>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</si>
  <si>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</si>
  <si>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</si>
  <si>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</si>
  <si>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</si>
  <si>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</si>
  <si>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</si>
  <si>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</si>
  <si>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</si>
  <si>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</si>
  <si>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</si>
  <si>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</si>
  <si>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</si>
  <si>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</si>
  <si>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</si>
  <si>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</si>
  <si>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</si>
  <si>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</si>
  <si>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</si>
  <si>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</si>
  <si>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</si>
  <si>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</si>
  <si>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</si>
  <si>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</si>
  <si>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</si>
  <si>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</si>
  <si>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</si>
  <si>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</si>
  <si>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</si>
  <si>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</si>
  <si>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</si>
  <si>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</si>
  <si>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</si>
  <si>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</si>
  <si>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</si>
  <si>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</si>
  <si>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</si>
  <si>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</si>
  <si>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</si>
  <si>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</si>
  <si>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</si>
  <si>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</si>
  <si>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</si>
  <si>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</si>
  <si>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</si>
  <si>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</si>
  <si>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</si>
  <si>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</si>
  <si>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</si>
  <si>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</si>
  <si>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</si>
  <si>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</si>
  <si>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</si>
  <si>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</si>
  <si>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</si>
  <si>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</si>
  <si>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</si>
  <si>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</si>
  <si>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</si>
  <si>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</si>
  <si>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</si>
  <si>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</si>
  <si>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</si>
  <si>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</si>
  <si>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</si>
  <si>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</si>
  <si>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</si>
  <si>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</si>
  <si>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</si>
  <si>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</si>
  <si>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</si>
  <si>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</si>
  <si>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</si>
  <si>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</si>
  <si>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</si>
  <si>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</si>
  <si>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</si>
  <si>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</si>
  <si>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</si>
  <si>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</si>
  <si>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</si>
  <si>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</si>
  <si>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</si>
  <si>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</si>
  <si>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</si>
  <si>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</si>
  <si>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</si>
  <si>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</si>
  <si>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</si>
  <si>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</si>
  <si>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</si>
  <si>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</si>
  <si>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</si>
  <si>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</si>
  <si>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</si>
  <si>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</si>
  <si>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</si>
  <si>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</si>
  <si>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</si>
  <si>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</si>
  <si>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</si>
  <si>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</si>
  <si>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</si>
  <si>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</si>
  <si>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</si>
  <si>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</si>
  <si>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</si>
  <si>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</si>
  <si>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</si>
  <si>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</si>
  <si>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</si>
  <si>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</si>
  <si>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</si>
  <si>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</si>
  <si>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</si>
  <si>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</si>
  <si>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</si>
  <si>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</si>
  <si>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</si>
  <si>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</si>
  <si>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</si>
  <si>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</si>
  <si>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</si>
  <si>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</si>
  <si>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</si>
  <si>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</si>
  <si>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</si>
  <si>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</si>
  <si>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</si>
  <si>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</si>
  <si>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</si>
  <si>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</si>
  <si>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</si>
  <si>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</si>
  <si>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</si>
  <si>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</si>
  <si>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</si>
  <si>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</si>
  <si>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</si>
  <si>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</si>
  <si>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</si>
  <si>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</si>
  <si>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</si>
  <si>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</si>
  <si>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</si>
  <si>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</si>
  <si>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</si>
  <si>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</si>
  <si>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</si>
  <si>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</si>
  <si>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</si>
  <si>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</si>
  <si>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</si>
  <si>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</si>
  <si>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</si>
  <si>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</si>
  <si>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</si>
  <si>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</si>
  <si>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</si>
  <si>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</si>
  <si>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</si>
  <si>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</si>
  <si>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</si>
  <si>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</si>
  <si>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</si>
  <si>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</si>
  <si>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</si>
  <si>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</si>
  <si>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</si>
  <si>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</si>
  <si>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</si>
  <si>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</si>
  <si>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</si>
  <si>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</si>
  <si>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</si>
  <si>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</si>
  <si>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</si>
  <si>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</si>
  <si>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</si>
  <si>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</si>
  <si>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</si>
  <si>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</si>
  <si>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</si>
  <si>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</si>
  <si>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</si>
  <si>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</si>
  <si>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</si>
  <si>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</si>
  <si>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</si>
  <si>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</si>
  <si>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</si>
  <si>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</si>
  <si>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</si>
  <si>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</si>
  <si>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</si>
  <si>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</si>
  <si>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</si>
  <si>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</si>
  <si>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</si>
  <si>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</si>
  <si>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</si>
  <si>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</si>
  <si>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</si>
  <si>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</si>
  <si>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</si>
  <si>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</si>
  <si>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</si>
  <si>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</si>
  <si>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</si>
  <si>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</si>
  <si>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</si>
  <si>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</si>
  <si>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</si>
  <si>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</si>
  <si>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</si>
  <si>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</si>
  <si>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</si>
  <si>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</si>
  <si>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</si>
  <si>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</si>
  <si>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</si>
  <si>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</si>
  <si>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</si>
  <si>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</si>
  <si>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</si>
  <si>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</si>
  <si>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</si>
  <si>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</si>
  <si>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</si>
  <si>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</si>
  <si>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</si>
  <si>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</si>
  <si>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</si>
  <si>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</si>
  <si>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</si>
  <si>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</si>
  <si>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</si>
  <si>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</si>
  <si>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</si>
  <si>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</si>
  <si>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</si>
  <si>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</si>
  <si>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</si>
  <si>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</si>
  <si>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</si>
  <si>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</si>
  <si>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</si>
  <si>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</si>
  <si>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</si>
  <si>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</si>
  <si>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</si>
  <si>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</si>
  <si>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</si>
  <si>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</si>
  <si>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</si>
  <si>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</si>
  <si>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</si>
  <si>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</si>
  <si>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</si>
  <si>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</si>
  <si>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</si>
  <si>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</si>
  <si>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</si>
  <si>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</si>
  <si>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</si>
  <si>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</si>
  <si>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</si>
  <si>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</si>
  <si>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</si>
  <si>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</si>
  <si>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</si>
  <si>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</si>
  <si>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</si>
  <si>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</si>
  <si>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</si>
  <si>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</si>
  <si>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</si>
  <si>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</si>
  <si>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</si>
  <si>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</si>
  <si>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</si>
  <si>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</si>
  <si>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</si>
  <si>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</si>
  <si>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</si>
  <si>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</si>
  <si>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</si>
  <si>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</si>
  <si>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</si>
  <si>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</si>
  <si>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</si>
  <si>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</si>
  <si>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</si>
  <si>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</si>
  <si>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</si>
  <si>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</si>
  <si>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</si>
  <si>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</si>
  <si>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</si>
  <si>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</si>
  <si>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</si>
  <si>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</si>
  <si>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</si>
  <si>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</si>
  <si>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</si>
  <si>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</si>
  <si>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</si>
  <si>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</si>
  <si>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</si>
  <si>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</si>
  <si>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</si>
  <si>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</si>
  <si>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</si>
  <si>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</si>
  <si>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</si>
  <si>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</si>
  <si>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</si>
  <si>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</si>
  <si>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</si>
  <si>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</si>
  <si>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</si>
  <si>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</si>
  <si>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</si>
  <si>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</si>
  <si>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</si>
  <si>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</si>
  <si>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</si>
  <si>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</si>
  <si>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</si>
  <si>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</si>
  <si>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</si>
  <si>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</si>
  <si>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</si>
  <si>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</si>
  <si>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</si>
  <si>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</si>
  <si>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</si>
  <si>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</si>
  <si>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</si>
  <si>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</si>
  <si>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</si>
  <si>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</si>
  <si>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</si>
  <si>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</si>
  <si>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</si>
  <si>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</si>
  <si>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</si>
  <si>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</si>
  <si>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</si>
  <si>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</si>
  <si>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</si>
  <si>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</si>
  <si>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</si>
  <si>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</si>
  <si>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</si>
  <si>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</si>
  <si>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</si>
  <si>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</si>
  <si>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</si>
  <si>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</si>
  <si>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</si>
  <si>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</si>
  <si>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</si>
  <si>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</si>
  <si>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</si>
  <si>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</si>
  <si>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</si>
  <si>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</si>
  <si>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</si>
  <si>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</si>
  <si>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</si>
  <si>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</si>
  <si>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</si>
  <si>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</si>
  <si>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</si>
  <si>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</si>
  <si>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</si>
  <si>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</si>
  <si>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</si>
  <si>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</si>
  <si>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</si>
  <si>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</si>
  <si>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</si>
  <si>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</si>
  <si>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</si>
  <si>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</si>
  <si>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</si>
  <si>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</si>
  <si>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</si>
  <si>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</si>
  <si>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</si>
  <si>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</si>
  <si>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</si>
  <si>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</si>
  <si>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</si>
  <si>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</si>
  <si>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</si>
  <si>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</si>
  <si>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</si>
  <si>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</si>
  <si>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</si>
  <si>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</si>
  <si>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</si>
  <si>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</si>
  <si>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</si>
  <si>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</si>
  <si>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</si>
  <si>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</si>
  <si>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</si>
  <si>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</si>
  <si>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</si>
  <si>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</si>
  <si>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</si>
  <si>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</si>
  <si>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</si>
  <si>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</si>
  <si>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</si>
  <si>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</si>
  <si>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</si>
  <si>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</si>
  <si>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</si>
  <si>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</si>
  <si>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</si>
  <si>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</si>
  <si>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</si>
  <si>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</si>
  <si>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</si>
  <si>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</si>
  <si>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</si>
  <si>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</si>
  <si>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</si>
  <si>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</si>
  <si>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</si>
  <si>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</si>
  <si>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</si>
  <si>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</si>
  <si>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</si>
  <si>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</si>
  <si>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</si>
  <si>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</si>
  <si>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</si>
  <si>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</si>
  <si>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</si>
  <si>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</si>
  <si>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</si>
  <si>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</si>
  <si>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</si>
  <si>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</si>
  <si>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</si>
  <si>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</si>
  <si>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</si>
  <si>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</si>
  <si>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</si>
  <si>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</si>
  <si>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</si>
  <si>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</si>
  <si>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</si>
  <si>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</si>
  <si>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</si>
  <si>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</si>
  <si>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</si>
  <si>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</si>
  <si>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</si>
  <si>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</si>
  <si>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</si>
  <si>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</si>
  <si>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</si>
  <si>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</si>
  <si>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</si>
  <si>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</si>
  <si>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</si>
  <si>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</si>
  <si>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</si>
  <si>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</si>
  <si>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</si>
  <si>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</si>
  <si>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</si>
  <si>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</si>
  <si>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</si>
  <si>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</si>
  <si>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</si>
  <si>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</si>
  <si>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</si>
  <si>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</si>
  <si>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</si>
  <si>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</si>
  <si>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</si>
  <si>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</si>
  <si>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</si>
  <si>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</si>
  <si>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</si>
  <si>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</si>
  <si>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</si>
  <si>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</si>
  <si>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</si>
  <si>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</si>
  <si>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</si>
  <si>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</si>
  <si>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</si>
  <si>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</si>
  <si>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</si>
  <si>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</si>
  <si>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</si>
  <si>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</si>
  <si>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</si>
  <si>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</si>
  <si>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</si>
  <si>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</si>
  <si>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</si>
  <si>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</si>
  <si>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</si>
  <si>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</si>
  <si>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</si>
  <si>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</si>
  <si>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</si>
  <si>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</si>
  <si>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</si>
  <si>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</si>
  <si>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</si>
  <si>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</si>
  <si>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</si>
  <si>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</si>
  <si>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</si>
  <si>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</si>
  <si>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</si>
  <si>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</si>
  <si>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</si>
  <si>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</si>
  <si>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</si>
  <si>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</si>
  <si>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</si>
  <si>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</si>
  <si>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</si>
  <si>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</si>
  <si>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</si>
  <si>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</si>
  <si>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</si>
  <si>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</si>
  <si>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</si>
  <si>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</si>
  <si>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</si>
  <si>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</si>
  <si>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</si>
  <si>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</si>
  <si>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</si>
  <si>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</si>
  <si>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</si>
  <si>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</si>
  <si>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</si>
  <si>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</si>
  <si>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</si>
  <si>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</si>
  <si>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</si>
  <si>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</si>
  <si>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</si>
  <si>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</si>
  <si>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</si>
  <si>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</si>
  <si>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</si>
  <si>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</si>
  <si>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</si>
  <si>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</si>
  <si>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</si>
  <si>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</si>
  <si>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</si>
  <si>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</si>
  <si>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</si>
  <si>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</si>
  <si>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</si>
  <si>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</si>
  <si>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</si>
  <si>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</si>
  <si>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</si>
  <si>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</si>
  <si>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</si>
  <si>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</si>
  <si>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</si>
  <si>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</si>
  <si>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</si>
  <si>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</si>
  <si>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</si>
  <si>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</si>
  <si>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</si>
  <si>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</si>
  <si>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</si>
  <si>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</si>
  <si>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</si>
  <si>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</si>
  <si>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</si>
  <si>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</si>
  <si>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</si>
  <si>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</si>
  <si>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</si>
  <si>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</si>
  <si>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</si>
  <si>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</si>
  <si>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</si>
  <si>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</si>
  <si>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</si>
  <si>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</si>
  <si>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</si>
  <si>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</si>
  <si>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</si>
  <si>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</si>
  <si>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</si>
  <si>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</si>
  <si>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</si>
  <si>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</si>
  <si>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</si>
  <si>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</si>
  <si>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</si>
  <si>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</si>
  <si>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</si>
  <si>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</si>
  <si>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</si>
  <si>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</si>
  <si>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</si>
  <si>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</si>
  <si>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</si>
  <si>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</si>
  <si>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</si>
  <si>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</si>
  <si>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</si>
  <si>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</si>
  <si>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</si>
  <si>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</si>
  <si>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</si>
  <si>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</si>
  <si>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</si>
  <si>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</si>
  <si>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</si>
  <si>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</si>
  <si>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</si>
  <si>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</si>
  <si>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</si>
  <si>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</si>
  <si>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</si>
  <si>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</si>
  <si>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</si>
  <si>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</si>
  <si>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</si>
  <si>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</si>
  <si>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</si>
  <si>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</si>
  <si>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</si>
  <si>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</si>
  <si>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</si>
  <si>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</si>
  <si>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</si>
  <si>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</si>
  <si>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</si>
  <si>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</si>
  <si>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</si>
  <si>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</si>
  <si>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</si>
  <si>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</si>
  <si>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</si>
  <si>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</si>
  <si>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</si>
  <si>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</si>
  <si>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</si>
  <si>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</si>
  <si>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</si>
  <si>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</si>
  <si>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</si>
  <si>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</si>
  <si>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</si>
  <si>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</si>
  <si>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</si>
  <si>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</si>
  <si>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</si>
  <si>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</si>
  <si>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</si>
  <si>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</si>
  <si>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</si>
  <si>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</si>
  <si>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</si>
  <si>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</si>
  <si>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</si>
  <si>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</si>
  <si>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</si>
  <si>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</si>
  <si>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</si>
  <si>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</si>
  <si>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</si>
  <si>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</si>
  <si>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</si>
  <si>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</si>
  <si>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</si>
  <si>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</si>
  <si>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</si>
  <si>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</si>
  <si>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</si>
  <si>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</si>
  <si>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</si>
  <si>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</si>
  <si>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</si>
  <si>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</si>
  <si>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</si>
  <si>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</si>
  <si>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</si>
  <si>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</si>
  <si>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</si>
  <si>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</si>
  <si>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</si>
  <si>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</si>
  <si>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</si>
  <si>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</si>
  <si>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</si>
  <si>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</si>
  <si>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</si>
  <si>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</si>
  <si>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</si>
  <si>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</si>
  <si>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</si>
  <si>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</si>
  <si>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</si>
  <si>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</si>
  <si>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</si>
  <si>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</si>
  <si>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</si>
  <si>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</si>
  <si>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</si>
  <si>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</si>
  <si>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</si>
  <si>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</si>
  <si>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</si>
  <si>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</si>
  <si>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</si>
  <si>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</si>
  <si>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</si>
  <si>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</si>
  <si>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</si>
  <si>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</si>
  <si>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</si>
  <si>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</si>
  <si>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</si>
  <si>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</si>
  <si>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</si>
  <si>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</si>
  <si>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</si>
  <si>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</si>
  <si>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</si>
  <si>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</si>
  <si>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</si>
  <si>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</si>
  <si>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</si>
  <si>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</si>
  <si>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</si>
  <si>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</si>
  <si>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</si>
  <si>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</si>
  <si>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</si>
  <si>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</si>
  <si>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</si>
  <si>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</si>
  <si>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</si>
  <si>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</si>
  <si>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</si>
  <si>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</si>
  <si>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</si>
  <si>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</si>
  <si>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</si>
  <si>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</si>
  <si>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</si>
  <si>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</si>
  <si>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</si>
  <si>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</si>
  <si>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</si>
  <si>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</si>
  <si>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</si>
  <si>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</si>
  <si>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</si>
  <si>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</si>
  <si>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</si>
  <si>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</si>
  <si>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</si>
  <si>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</si>
  <si>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</si>
  <si>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</si>
  <si>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</si>
  <si>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</si>
  <si>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</si>
  <si>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</si>
  <si>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</si>
  <si>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</si>
  <si>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</si>
  <si>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</si>
  <si>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</si>
  <si>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</si>
  <si>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</si>
  <si>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</si>
  <si>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</si>
  <si>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</si>
  <si>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</si>
  <si>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</si>
  <si>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</si>
  <si>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</si>
  <si>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</si>
  <si>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</si>
  <si>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</si>
  <si>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</si>
  <si>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</si>
  <si>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</si>
  <si>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</si>
  <si>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</si>
  <si>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</si>
  <si>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</si>
  <si>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</si>
  <si>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</si>
  <si>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</si>
  <si>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</si>
  <si>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</si>
  <si>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</si>
  <si>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</si>
  <si>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</si>
  <si>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</si>
  <si>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</si>
  <si>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</si>
  <si>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</si>
  <si>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</si>
  <si>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</si>
  <si>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</si>
  <si>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</si>
  <si>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</si>
  <si>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</si>
  <si>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</si>
  <si>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</si>
  <si>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</si>
  <si>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</si>
  <si>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</si>
  <si>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</si>
  <si>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</si>
  <si>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</si>
  <si>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</si>
  <si>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</si>
  <si>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</si>
  <si>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</si>
  <si>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</si>
  <si>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</si>
  <si>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</si>
  <si>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</si>
  <si>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</si>
  <si>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</si>
  <si>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</si>
  <si>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</si>
  <si>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</si>
  <si>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</si>
  <si>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</si>
  <si>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</si>
  <si>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</si>
  <si>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</si>
  <si>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</si>
  <si>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</si>
  <si>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</si>
  <si>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</si>
  <si>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</si>
  <si>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</si>
  <si>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</si>
  <si>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</si>
  <si>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</si>
  <si>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</si>
  <si>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</si>
  <si>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</si>
  <si>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</si>
  <si>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</si>
  <si>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</si>
  <si>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</si>
  <si>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</si>
  <si>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</si>
  <si>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</si>
  <si>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</si>
  <si>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</si>
  <si>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</si>
  <si>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</si>
  <si>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</si>
  <si>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</si>
  <si>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</si>
  <si>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</si>
  <si>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</si>
  <si>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</si>
  <si>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</si>
  <si>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</si>
  <si>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</si>
  <si>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</si>
  <si>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</si>
  <si>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</si>
  <si>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</si>
  <si>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</si>
  <si>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</si>
  <si>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</si>
  <si>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</si>
  <si>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</si>
  <si>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</si>
  <si>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</si>
  <si>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</si>
  <si>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</si>
  <si>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</si>
  <si>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</si>
  <si>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</si>
  <si>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</si>
  <si>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</si>
  <si>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</si>
  <si>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</si>
  <si>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</si>
  <si>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</si>
  <si>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</si>
  <si>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</si>
  <si>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</si>
  <si>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</si>
  <si>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</si>
  <si>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</si>
  <si>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</si>
  <si>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</si>
  <si>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</si>
  <si>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</si>
  <si>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</si>
  <si>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</si>
  <si>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</si>
  <si>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</si>
  <si>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</si>
  <si>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</si>
  <si>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</si>
  <si>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</si>
  <si>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</si>
  <si>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</si>
  <si>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</si>
  <si>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</si>
  <si>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</si>
  <si>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</si>
  <si>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</si>
  <si>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</si>
  <si>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</si>
  <si>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</si>
  <si>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</si>
  <si>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</si>
  <si>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</si>
  <si>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</si>
  <si>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</si>
  <si>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</si>
  <si>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</si>
  <si>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</si>
  <si>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</si>
  <si>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</si>
  <si>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</si>
  <si>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</si>
  <si>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</si>
  <si>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</si>
  <si>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</si>
  <si>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</si>
  <si>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</si>
  <si>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</si>
  <si>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</si>
  <si>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</si>
  <si>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</si>
  <si>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</si>
  <si>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</si>
  <si>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</si>
  <si>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</si>
  <si>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</si>
  <si>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</si>
  <si>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</si>
  <si>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</si>
  <si>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</si>
  <si>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</si>
  <si>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</si>
  <si>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</si>
  <si>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</si>
  <si>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</si>
  <si>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</si>
  <si>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</si>
  <si>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</si>
  <si>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</si>
  <si>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</si>
  <si>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</si>
  <si>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</si>
  <si>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</si>
  <si>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</si>
  <si>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</si>
  <si>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</si>
  <si>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</si>
  <si>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</si>
  <si>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</si>
  <si>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</si>
  <si>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</si>
  <si>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</si>
  <si>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</si>
  <si>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</si>
  <si>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</si>
  <si>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</si>
  <si>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</si>
  <si>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</si>
  <si>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</si>
  <si>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</si>
  <si>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</si>
  <si>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</si>
  <si>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</si>
  <si>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</si>
  <si>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</si>
  <si>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</si>
  <si>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</si>
  <si>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</si>
  <si>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</si>
  <si>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</si>
  <si>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</si>
  <si>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</si>
  <si>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</si>
  <si>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</si>
  <si>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</si>
  <si>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</si>
  <si>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</si>
  <si>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</si>
  <si>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</si>
  <si>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</si>
  <si>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</si>
  <si>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</si>
  <si>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</si>
  <si>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</si>
  <si>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</si>
  <si>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</si>
  <si>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</si>
  <si>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</si>
  <si>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</si>
  <si>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</si>
  <si>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</si>
  <si>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</si>
  <si>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</si>
  <si>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</si>
  <si>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</si>
  <si>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</si>
  <si>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</si>
  <si>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</si>
  <si>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</si>
  <si>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</si>
  <si>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</si>
  <si>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</si>
  <si>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</si>
  <si>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</si>
  <si>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</si>
  <si>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</si>
  <si>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</si>
  <si>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</si>
  <si>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</si>
  <si>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</si>
  <si>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</si>
  <si>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</si>
  <si>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</si>
  <si>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</si>
  <si>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</si>
  <si>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</si>
  <si>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</si>
  <si>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</si>
  <si>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</si>
  <si>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</si>
  <si>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</si>
  <si>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</si>
  <si>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</si>
  <si>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</si>
  <si>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</si>
  <si>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</si>
  <si>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</si>
  <si>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</si>
  <si>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</si>
  <si>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</si>
  <si>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</si>
  <si>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</si>
  <si>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</si>
  <si>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</si>
  <si>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</si>
  <si>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</si>
  <si>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</si>
  <si>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</si>
  <si>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</si>
  <si>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</si>
  <si>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</si>
  <si>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</si>
  <si>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</si>
  <si>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</si>
  <si>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</si>
  <si>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</si>
  <si>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</si>
  <si>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</si>
  <si>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</si>
  <si>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</si>
  <si>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</si>
  <si>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</si>
  <si>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</si>
  <si>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</si>
  <si>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</si>
  <si>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</si>
  <si>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</si>
  <si>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</si>
  <si>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</si>
  <si>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</si>
  <si>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</si>
  <si>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</si>
  <si>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</si>
  <si>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</si>
  <si>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</si>
  <si>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</si>
  <si>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</si>
  <si>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</si>
  <si>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</si>
  <si>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</si>
  <si>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</si>
  <si>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</si>
  <si>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</si>
  <si>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</si>
  <si>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</si>
  <si>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</si>
  <si>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</si>
  <si>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</si>
  <si>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</si>
  <si>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</si>
  <si>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</si>
  <si>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</si>
  <si>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</si>
  <si>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</si>
  <si>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</si>
  <si>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</si>
  <si>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</si>
  <si>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</si>
  <si>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</si>
  <si>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</si>
  <si>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</si>
  <si>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</si>
  <si>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</si>
  <si>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</si>
  <si>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</si>
  <si>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</si>
  <si>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</si>
  <si>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</si>
  <si>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</si>
  <si>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</si>
  <si>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</si>
  <si>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</si>
  <si>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</si>
  <si>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</si>
  <si>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</si>
  <si>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</si>
  <si>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</si>
  <si>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</si>
  <si>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</si>
  <si>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</si>
  <si>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</si>
  <si>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</si>
  <si>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</si>
  <si>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</si>
  <si>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</si>
  <si>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</si>
  <si>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</si>
  <si>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</si>
  <si>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</si>
  <si>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</si>
  <si>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</si>
  <si>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</si>
  <si>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</si>
  <si>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</si>
  <si>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</si>
  <si>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</si>
  <si>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</si>
  <si>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</si>
  <si>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</si>
  <si>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</si>
  <si>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</si>
  <si>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</si>
  <si>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</si>
  <si>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</si>
  <si>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</si>
  <si>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</si>
  <si>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</si>
  <si>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</si>
  <si>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</si>
  <si>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</si>
  <si>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</si>
  <si>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</si>
  <si>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</si>
  <si>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</si>
  <si>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</si>
  <si>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</si>
  <si>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</si>
  <si>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</si>
  <si>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</si>
  <si>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</si>
  <si>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</si>
  <si>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</si>
  <si>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</si>
  <si>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</si>
  <si>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</si>
  <si>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</si>
  <si>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</si>
  <si>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</si>
  <si>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</si>
  <si>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</si>
  <si>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</si>
  <si>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</si>
  <si>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</si>
  <si>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</si>
  <si>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</si>
  <si>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</si>
  <si>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</si>
  <si>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</si>
  <si>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</si>
  <si>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</si>
  <si>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</si>
  <si>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</si>
  <si>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</si>
  <si>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</si>
  <si>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</si>
  <si>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</si>
  <si>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</si>
  <si>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</si>
  <si>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</si>
  <si>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</si>
  <si>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</si>
  <si>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</si>
  <si>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</si>
  <si>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</si>
  <si>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</si>
  <si>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</si>
  <si>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</si>
  <si>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</si>
  <si>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</si>
  <si>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</si>
  <si>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</si>
  <si>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</si>
  <si>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</si>
  <si>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</si>
  <si>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</si>
  <si>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</si>
  <si>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</si>
  <si>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</si>
  <si>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</si>
  <si>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</si>
  <si>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</si>
  <si>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</si>
  <si>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</si>
  <si>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</si>
  <si>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</si>
  <si>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</si>
  <si>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</si>
  <si>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</si>
  <si>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</si>
  <si>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</si>
  <si>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</si>
  <si>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</si>
  <si>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</si>
  <si>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</si>
  <si>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</si>
  <si>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</si>
  <si>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</si>
  <si>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</si>
  <si>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</si>
  <si>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</si>
  <si>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</si>
  <si>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</si>
  <si>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</si>
  <si>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</si>
  <si>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</si>
  <si>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</si>
  <si>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</si>
  <si>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</si>
  <si>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</si>
  <si>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</si>
  <si>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</si>
  <si>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</si>
  <si>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</si>
  <si>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</si>
  <si>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</si>
  <si>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</si>
  <si>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</si>
  <si>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</si>
  <si>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</si>
  <si>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</si>
  <si>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</si>
  <si>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</si>
  <si>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</si>
  <si>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</si>
  <si>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</si>
  <si>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</si>
  <si>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</si>
  <si>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</si>
  <si>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</si>
  <si>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</si>
  <si>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</si>
  <si>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</si>
  <si>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</si>
  <si>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</si>
  <si>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</si>
  <si>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</si>
  <si>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</si>
  <si>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</si>
  <si>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</si>
  <si>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</si>
  <si>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</si>
  <si>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</si>
  <si>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</si>
  <si>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</si>
  <si>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</si>
  <si>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</si>
  <si>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</si>
  <si>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</si>
  <si>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</si>
  <si>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</si>
  <si>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</si>
  <si>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</si>
  <si>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</si>
  <si>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</si>
  <si>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</si>
  <si>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</si>
  <si>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</si>
  <si>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</si>
  <si>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</si>
  <si>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</si>
  <si>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</si>
  <si>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</si>
  <si>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</si>
  <si>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</si>
  <si>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</si>
  <si>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</si>
  <si>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</si>
  <si>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</si>
  <si>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</si>
  <si>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</si>
  <si>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</si>
  <si>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</si>
  <si>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</si>
  <si>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</si>
  <si>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</si>
  <si>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</si>
  <si>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</si>
  <si>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</si>
  <si>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</si>
  <si>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</si>
  <si>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</si>
  <si>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</si>
  <si>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</si>
  <si>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</si>
  <si>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</si>
  <si>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</si>
  <si>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</si>
  <si>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</si>
  <si>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</si>
  <si>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</si>
  <si>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</si>
  <si>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</si>
  <si>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</si>
  <si>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</si>
  <si>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</si>
  <si>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</si>
  <si>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</si>
  <si>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</si>
  <si>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</si>
  <si>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</si>
  <si>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</si>
  <si>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</si>
  <si>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</si>
  <si>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</si>
  <si>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</si>
  <si>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</si>
  <si>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</si>
  <si>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</si>
  <si>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</si>
  <si>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</si>
  <si>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</si>
  <si>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</si>
  <si>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</si>
  <si>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</si>
  <si>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</si>
  <si>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</si>
  <si>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</si>
  <si>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</si>
  <si>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</si>
  <si>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</si>
  <si>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</si>
  <si>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</si>
  <si>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</si>
  <si>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</si>
  <si>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</si>
  <si>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</si>
  <si>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</si>
  <si>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</si>
  <si>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</si>
  <si>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</si>
  <si>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</si>
  <si>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</si>
  <si>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</si>
  <si>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</si>
  <si>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</si>
  <si>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</si>
  <si>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</si>
  <si>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</si>
  <si>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</si>
  <si>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</si>
  <si>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</si>
  <si>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</si>
  <si>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</si>
  <si>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</si>
  <si>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</si>
  <si>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</si>
  <si>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</si>
  <si>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</si>
  <si>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</si>
  <si>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</si>
  <si>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</si>
  <si>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</si>
  <si>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</si>
  <si>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</si>
  <si>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</si>
  <si>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</si>
  <si>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</si>
  <si>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</si>
  <si>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</si>
  <si>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</si>
  <si>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</si>
  <si>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</si>
  <si>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</si>
  <si>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</si>
  <si>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</si>
  <si>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</si>
  <si>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</si>
  <si>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</si>
  <si>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</si>
  <si>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</si>
  <si>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</si>
  <si>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</si>
  <si>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</si>
  <si>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</si>
  <si>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</si>
  <si>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</si>
  <si>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</si>
  <si>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</si>
  <si>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</si>
  <si>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</si>
  <si>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</si>
  <si>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</si>
  <si>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</si>
  <si>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</si>
  <si>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</si>
  <si>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</si>
  <si>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</si>
  <si>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</si>
  <si>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</si>
  <si>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</si>
  <si>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</si>
  <si>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</si>
  <si>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</si>
  <si>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</si>
  <si>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</si>
  <si>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</si>
  <si>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</si>
  <si>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</si>
  <si>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</si>
  <si>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</si>
  <si>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</si>
  <si>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</si>
  <si>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</si>
  <si>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</si>
  <si>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</si>
  <si>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</si>
  <si>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</si>
  <si>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</si>
  <si>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</si>
  <si>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</si>
  <si>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</si>
  <si>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</si>
  <si>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</si>
  <si>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</si>
  <si>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</si>
  <si>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</si>
  <si>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</si>
  <si>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</si>
  <si>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</si>
  <si>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</si>
  <si>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</si>
  <si>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</si>
  <si>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</si>
  <si>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</si>
  <si>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</si>
  <si>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</si>
  <si>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</si>
  <si>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</si>
  <si>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</si>
  <si>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</si>
  <si>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</si>
  <si>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</si>
  <si>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</si>
  <si>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</si>
  <si>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</si>
  <si>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</si>
  <si>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</si>
  <si>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</si>
  <si>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</si>
  <si>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</si>
  <si>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</si>
  <si>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</si>
  <si>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</si>
  <si>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</si>
  <si>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</si>
  <si>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</si>
  <si>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</si>
  <si>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</si>
  <si>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</si>
  <si>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</si>
  <si>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</si>
  <si>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</si>
  <si>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</si>
  <si>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</si>
  <si>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</si>
  <si>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</si>
  <si>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</si>
  <si>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</si>
  <si>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</si>
  <si>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</si>
  <si>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</si>
  <si>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</si>
  <si>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</si>
  <si>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</si>
  <si>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</si>
  <si>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</si>
  <si>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</si>
  <si>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</si>
  <si>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</si>
  <si>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</si>
  <si>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</si>
  <si>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</si>
  <si>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</si>
  <si>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</si>
  <si>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</si>
  <si>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</si>
  <si>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</si>
  <si>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</si>
  <si>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</si>
  <si>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</si>
  <si>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</si>
  <si>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</si>
  <si>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</si>
  <si>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</si>
  <si>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</si>
  <si>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</si>
  <si>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</si>
  <si>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</si>
  <si>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</si>
  <si>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</si>
  <si>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</si>
  <si>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</si>
  <si>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</si>
  <si>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</si>
  <si>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</si>
  <si>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</si>
  <si>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</si>
  <si>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</si>
  <si>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</si>
  <si>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</si>
  <si>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</si>
  <si>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</si>
  <si>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</si>
  <si>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</si>
  <si>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</si>
  <si>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</si>
  <si>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</si>
  <si>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</si>
  <si>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</si>
  <si>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</si>
  <si>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</si>
  <si>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</si>
  <si>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</si>
  <si>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</si>
  <si>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</si>
  <si>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</si>
  <si>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</si>
  <si>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</si>
  <si>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</si>
  <si>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</si>
  <si>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</si>
  <si>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</si>
  <si>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</si>
  <si>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</si>
  <si>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</si>
  <si>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</si>
  <si>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</si>
  <si>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</si>
  <si>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</si>
  <si>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</si>
  <si>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</si>
  <si>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</si>
  <si>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</si>
  <si>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</si>
  <si>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</si>
  <si>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</si>
  <si>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</si>
  <si>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</si>
  <si>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</si>
  <si>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</si>
  <si>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</si>
  <si>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</si>
  <si>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</si>
  <si>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</si>
  <si>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</si>
  <si>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</si>
  <si>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</si>
  <si>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</si>
  <si>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</si>
  <si>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</si>
  <si>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</si>
  <si>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</si>
  <si>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</si>
  <si>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</si>
  <si>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</si>
  <si>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</si>
  <si>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</si>
  <si>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</si>
  <si>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</si>
  <si>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</si>
  <si>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</si>
  <si>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</si>
  <si>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</si>
  <si>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</si>
  <si>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</si>
  <si>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</si>
  <si>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</si>
  <si>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</si>
  <si>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</si>
  <si>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</si>
  <si>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</si>
  <si>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</si>
  <si>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</si>
  <si>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</si>
  <si>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</si>
  <si>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</si>
  <si>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</si>
  <si>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</si>
  <si>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</si>
  <si>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</si>
  <si>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</si>
  <si>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</si>
  <si>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</si>
  <si>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</si>
  <si>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</si>
  <si>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</si>
  <si>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</si>
  <si>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</si>
  <si>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</si>
  <si>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</si>
  <si>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</si>
  <si>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</si>
  <si>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</si>
  <si>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</si>
  <si>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</si>
  <si>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</si>
  <si>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</si>
  <si>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</si>
  <si>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</si>
  <si>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</si>
  <si>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</si>
  <si>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</si>
  <si>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</si>
  <si>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</si>
  <si>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</si>
  <si>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</si>
  <si>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</si>
  <si>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</si>
  <si>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</si>
  <si>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</si>
  <si>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</si>
  <si>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</si>
  <si>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</si>
  <si>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</si>
  <si>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</si>
  <si>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</si>
  <si>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</si>
  <si>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</si>
  <si>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</si>
  <si>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</si>
  <si>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</si>
  <si>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</si>
  <si>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</si>
  <si>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</si>
  <si>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</si>
  <si>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</si>
  <si>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</si>
  <si>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</si>
  <si>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</si>
  <si>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</si>
  <si>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</si>
  <si>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</si>
  <si>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</si>
  <si>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</si>
  <si>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</si>
  <si>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</si>
  <si>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</si>
  <si>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</si>
  <si>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</si>
  <si>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</si>
  <si>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</si>
  <si>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</si>
  <si>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</si>
  <si>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</si>
  <si>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</si>
  <si>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</si>
  <si>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</si>
  <si>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</si>
  <si>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</si>
  <si>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</si>
  <si>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</si>
  <si>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</si>
  <si>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</si>
  <si>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</si>
  <si>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</si>
  <si>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</si>
  <si>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</si>
  <si>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</si>
  <si>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</si>
  <si>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</si>
  <si>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</si>
  <si>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</si>
  <si>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</si>
  <si>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</si>
  <si>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</si>
  <si>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</si>
  <si>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</si>
  <si>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</si>
  <si>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</si>
  <si>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</si>
  <si>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</si>
  <si>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</si>
  <si>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</si>
  <si>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</si>
  <si>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</si>
  <si>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</si>
  <si>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</si>
  <si>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</si>
  <si>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</si>
  <si>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</si>
  <si>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</si>
  <si>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</si>
  <si>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</si>
  <si>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</si>
  <si>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</si>
  <si>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</si>
  <si>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</si>
  <si>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</si>
  <si>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</si>
  <si>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</si>
  <si>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</si>
  <si>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</si>
  <si>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</si>
  <si>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</si>
  <si>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</si>
  <si>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</si>
  <si>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</si>
  <si>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</si>
  <si>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</si>
  <si>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</si>
  <si>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</si>
  <si>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</si>
  <si>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</si>
  <si>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</si>
  <si>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</si>
  <si>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</si>
  <si>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</si>
  <si>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</si>
  <si>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</si>
  <si>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</si>
  <si>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</si>
  <si>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</si>
  <si>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</si>
  <si>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</si>
  <si>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</si>
  <si>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</si>
  <si>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</si>
  <si>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</si>
  <si>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</si>
  <si>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</si>
  <si>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</si>
  <si>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</si>
  <si>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</si>
  <si>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</si>
  <si>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</si>
  <si>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</si>
  <si>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</si>
  <si>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</si>
  <si>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</si>
  <si>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</si>
  <si>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</si>
  <si>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</si>
  <si>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</si>
  <si>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</si>
  <si>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</si>
  <si>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</si>
  <si>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</si>
  <si>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</si>
  <si>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</si>
  <si>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</si>
  <si>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</si>
  <si>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</si>
  <si>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</si>
  <si>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</si>
  <si>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</si>
  <si>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</si>
  <si>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</si>
  <si>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</si>
  <si>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</si>
  <si>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</si>
  <si>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</si>
  <si>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</si>
  <si>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</si>
  <si>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</si>
  <si>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</si>
  <si>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</si>
  <si>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</si>
  <si>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</si>
  <si>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</si>
  <si>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</si>
  <si>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</si>
  <si>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</si>
  <si>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</si>
  <si>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</si>
  <si>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</si>
  <si>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</si>
  <si>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</si>
  <si>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</si>
  <si>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</si>
  <si>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</si>
  <si>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</si>
  <si>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</si>
  <si>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</si>
  <si>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</si>
  <si>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</si>
  <si>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</si>
  <si>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</si>
  <si>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</si>
  <si>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</si>
  <si>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</si>
  <si>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</si>
  <si>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</si>
  <si>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</si>
  <si>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</si>
  <si>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</si>
  <si>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</si>
  <si>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</si>
  <si>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</si>
  <si>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</si>
  <si>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</si>
  <si>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</si>
  <si>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</si>
  <si>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</si>
  <si>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</si>
  <si>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</si>
  <si>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</si>
  <si>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</si>
  <si>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</si>
  <si>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</si>
  <si>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</si>
  <si>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</si>
  <si>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</si>
  <si>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</si>
  <si>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</si>
  <si>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</si>
  <si>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</si>
  <si>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</si>
  <si>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</si>
  <si>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</si>
  <si>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</si>
  <si>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</si>
  <si>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</si>
  <si>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</si>
  <si>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</si>
  <si>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</si>
  <si>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</si>
  <si>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</si>
  <si>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</si>
  <si>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</si>
  <si>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</si>
  <si>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</si>
  <si>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</si>
  <si>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</si>
  <si>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</si>
  <si>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</si>
  <si>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</si>
  <si>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</si>
  <si>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</si>
  <si>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</si>
  <si>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</si>
  <si>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</si>
  <si>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</si>
  <si>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</si>
  <si>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</si>
  <si>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</si>
  <si>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</si>
  <si>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</si>
  <si>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</si>
  <si>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</si>
  <si>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</si>
  <si>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</si>
  <si>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</si>
  <si>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</si>
  <si>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</si>
  <si>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</si>
  <si>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</si>
  <si>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</si>
  <si>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</si>
  <si>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</si>
  <si>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</si>
  <si>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</si>
  <si>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</si>
  <si>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</si>
  <si>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</si>
  <si>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</si>
  <si>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</si>
  <si>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</si>
  <si>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</si>
  <si>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</si>
  <si>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</si>
  <si>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</si>
  <si>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</si>
  <si>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</si>
  <si>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</si>
  <si>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</si>
  <si>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</si>
  <si>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</si>
  <si>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</si>
  <si>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</si>
  <si>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</si>
  <si>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</si>
  <si>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</si>
  <si>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</si>
  <si>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</si>
  <si>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</si>
  <si>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</si>
  <si>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</si>
  <si>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</si>
  <si>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</si>
  <si>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</si>
  <si>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</si>
  <si>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</si>
  <si>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</si>
  <si>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</si>
  <si>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</si>
  <si>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</si>
  <si>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</si>
  <si>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</si>
  <si>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</si>
  <si>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</si>
  <si>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</si>
  <si>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</si>
  <si>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</si>
  <si>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</si>
  <si>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</si>
  <si>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</si>
  <si>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</si>
  <si>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</si>
  <si>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</si>
  <si>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</si>
  <si>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</si>
  <si>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</si>
  <si>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</si>
  <si>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</si>
  <si>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</si>
  <si>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</si>
  <si>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</si>
  <si>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</si>
  <si>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</si>
  <si>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</si>
  <si>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</si>
  <si>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</si>
  <si>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</si>
  <si>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</si>
  <si>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</si>
  <si>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</si>
  <si>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</si>
  <si>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</si>
  <si>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</si>
  <si>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</si>
  <si>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</si>
  <si>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</si>
  <si>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</si>
  <si>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</si>
  <si>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</si>
  <si>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</si>
  <si>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</si>
  <si>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</si>
  <si>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</si>
  <si>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</si>
  <si>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</si>
  <si>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</si>
  <si>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</si>
  <si>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</si>
  <si>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</si>
  <si>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</si>
  <si>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</si>
  <si>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</si>
  <si>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</si>
  <si>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</si>
  <si>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</si>
  <si>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</si>
  <si>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</si>
  <si>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</si>
  <si>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</si>
  <si>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</si>
  <si>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</si>
  <si>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</si>
  <si>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</si>
  <si>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</si>
  <si>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</si>
  <si>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</si>
  <si>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</si>
  <si>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</si>
  <si>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</si>
  <si>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</si>
  <si>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</si>
  <si>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</si>
  <si>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</si>
  <si>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</si>
  <si>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</si>
  <si>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</si>
  <si>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</si>
  <si>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</si>
  <si>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</si>
  <si>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</si>
  <si>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</si>
  <si>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</si>
  <si>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</si>
  <si>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</si>
  <si>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</si>
  <si>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</si>
  <si>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</si>
  <si>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</si>
  <si>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</si>
  <si>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</si>
  <si>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</si>
  <si>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</si>
  <si>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</si>
  <si>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</si>
  <si>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</si>
  <si>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</si>
  <si>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</si>
  <si>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</si>
  <si>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</si>
  <si>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</si>
  <si>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</si>
  <si>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</si>
  <si>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</si>
  <si>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</si>
  <si>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</si>
  <si>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</si>
  <si>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</si>
  <si>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</si>
  <si>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</si>
  <si>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</si>
  <si>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</si>
  <si>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</si>
  <si>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</si>
  <si>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</si>
  <si>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</si>
  <si>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</si>
  <si>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</si>
  <si>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</si>
  <si>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</si>
  <si>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</si>
  <si>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</si>
  <si>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</si>
  <si>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</si>
  <si>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</si>
  <si>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</si>
  <si>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</si>
  <si>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</si>
  <si>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</si>
  <si>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</si>
  <si>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</si>
  <si>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</si>
  <si>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</si>
  <si>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</si>
  <si>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</si>
  <si>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</si>
  <si>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</si>
  <si>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</si>
  <si>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</si>
  <si>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</si>
  <si>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</si>
  <si>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</si>
  <si>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</si>
  <si>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</si>
  <si>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</si>
  <si>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</si>
  <si>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</si>
  <si>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</si>
  <si>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</si>
  <si>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</si>
  <si>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</si>
  <si>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</si>
  <si>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</si>
  <si>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</si>
  <si>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</si>
  <si>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</si>
  <si>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</si>
  <si>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</si>
  <si>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</si>
  <si>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</si>
  <si>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</si>
  <si>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</si>
  <si>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</si>
  <si>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</si>
  <si>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</si>
  <si>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</si>
  <si>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</si>
  <si>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</si>
  <si>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</si>
  <si>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</si>
  <si>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</si>
  <si>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</si>
  <si>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</si>
  <si>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</si>
  <si>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</si>
  <si>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</si>
  <si>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</si>
  <si>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</si>
  <si>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</si>
  <si>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</si>
  <si>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</si>
  <si>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</si>
  <si>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</si>
  <si>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</si>
  <si>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</si>
  <si>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</si>
  <si>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</si>
  <si>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</si>
  <si>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</si>
  <si>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</si>
  <si>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</si>
  <si>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</si>
  <si>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</si>
  <si>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</si>
  <si>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</si>
  <si>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</si>
  <si>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</si>
  <si>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</si>
  <si>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</si>
  <si>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</si>
  <si>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</si>
  <si>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</si>
  <si>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</si>
  <si>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</si>
  <si>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</si>
  <si>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</si>
  <si>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</si>
  <si>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</si>
  <si>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</si>
  <si>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</si>
  <si>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</si>
  <si>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</si>
  <si>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</si>
  <si>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</si>
  <si>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</si>
  <si>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</si>
  <si>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</si>
  <si>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</si>
  <si>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</si>
  <si>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</si>
  <si>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</si>
  <si>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</si>
  <si>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</si>
  <si>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</si>
  <si>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</si>
  <si>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</si>
  <si>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</si>
  <si>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</si>
  <si>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</si>
  <si>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</si>
  <si>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</si>
  <si>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</si>
  <si>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</si>
  <si>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</si>
  <si>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</si>
  <si>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</si>
  <si>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</si>
  <si>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</si>
  <si>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</si>
  <si>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</si>
  <si>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</si>
  <si>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</si>
  <si>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</si>
  <si>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</si>
  <si>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</si>
  <si>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</si>
  <si>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</si>
  <si>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</si>
  <si>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</si>
  <si>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</si>
  <si>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</si>
  <si>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</si>
  <si>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</si>
  <si>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</si>
  <si>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</si>
  <si>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</si>
  <si>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</si>
  <si>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</si>
  <si>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</si>
  <si>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</si>
  <si>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</si>
  <si>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</si>
  <si>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</si>
  <si>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</si>
  <si>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</si>
  <si>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</si>
  <si>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</si>
  <si>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</si>
  <si>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</si>
  <si>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</si>
  <si>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</si>
  <si>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</si>
  <si>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</si>
  <si>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</si>
  <si>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</si>
  <si>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</si>
  <si>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</si>
  <si>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</si>
  <si>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</si>
  <si>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</si>
  <si>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</si>
  <si>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</si>
  <si>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</si>
  <si>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</si>
  <si>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</si>
  <si>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</si>
  <si>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</si>
  <si>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</si>
  <si>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</si>
  <si>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</si>
  <si>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</si>
  <si>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</si>
  <si>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</si>
  <si>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</si>
  <si>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</si>
  <si>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</si>
  <si>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</si>
  <si>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</si>
  <si>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</si>
  <si>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</si>
  <si>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</si>
  <si>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</si>
  <si>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</si>
  <si>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</si>
  <si>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</si>
  <si>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</si>
  <si>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</si>
  <si>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</si>
  <si>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</si>
  <si>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</si>
  <si>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</si>
  <si>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</si>
  <si>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</si>
  <si>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</si>
  <si>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</si>
  <si>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</si>
  <si>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</si>
  <si>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</si>
  <si>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</si>
  <si>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</si>
  <si>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</si>
  <si>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</si>
  <si>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</si>
  <si>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</si>
  <si>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</si>
  <si>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</si>
  <si>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</si>
  <si>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</si>
  <si>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</si>
  <si>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</si>
  <si>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</si>
  <si>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</si>
  <si>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</si>
  <si>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</si>
  <si>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</si>
  <si>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</si>
  <si>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</si>
  <si>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</si>
  <si>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</si>
  <si>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</si>
  <si>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</si>
  <si>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</si>
  <si>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</si>
  <si>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</si>
  <si>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</si>
  <si>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</si>
  <si>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</si>
  <si>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</si>
  <si>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</si>
  <si>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</si>
  <si>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</si>
  <si>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</si>
  <si>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</si>
  <si>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</si>
  <si>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</si>
  <si>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</si>
  <si>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</si>
  <si>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</si>
  <si>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</si>
  <si>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</si>
  <si>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</si>
  <si>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</si>
  <si>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</si>
  <si>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</si>
  <si>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</si>
  <si>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</si>
  <si>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</si>
  <si>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</si>
  <si>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</si>
  <si>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</si>
  <si>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</si>
  <si>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</si>
  <si>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</si>
  <si>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</si>
  <si>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</si>
  <si>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</si>
  <si>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</si>
  <si>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</si>
  <si>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</si>
  <si>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</si>
  <si>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</si>
  <si>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</si>
  <si>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</si>
  <si>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</si>
  <si>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</si>
  <si>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</si>
  <si>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</si>
  <si>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</si>
  <si>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</si>
  <si>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</si>
  <si>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</si>
  <si>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</si>
  <si>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</si>
  <si>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</si>
  <si>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</si>
  <si>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</si>
  <si>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</si>
  <si>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</si>
  <si>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</si>
  <si>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</si>
  <si>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</si>
  <si>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</si>
  <si>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</si>
  <si>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</si>
  <si>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</si>
  <si>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</si>
  <si>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</si>
  <si>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</si>
  <si>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</si>
  <si>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</si>
  <si>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</si>
  <si>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</si>
  <si>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</si>
  <si>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</si>
  <si>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</si>
  <si>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</si>
  <si>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</si>
  <si>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</si>
  <si>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</si>
  <si>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</si>
  <si>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</si>
  <si>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</si>
  <si>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</si>
  <si>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</si>
  <si>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</si>
  <si>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</si>
  <si>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</si>
  <si>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</si>
  <si>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</si>
  <si>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</si>
  <si>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</si>
  <si>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</si>
  <si>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</si>
  <si>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</si>
  <si>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</si>
  <si>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</si>
  <si>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</si>
  <si>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</si>
  <si>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</si>
  <si>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</si>
  <si>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</si>
  <si>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</si>
  <si>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</si>
  <si>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</si>
  <si>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</si>
  <si>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</si>
  <si>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</si>
  <si>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</si>
  <si>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</si>
  <si>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</si>
  <si>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</si>
  <si>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</si>
  <si>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</si>
  <si>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</si>
  <si>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</si>
  <si>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</si>
  <si>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</si>
  <si>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</si>
  <si>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</si>
  <si>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</si>
  <si>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</si>
  <si>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</si>
  <si>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</si>
  <si>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</si>
  <si>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</si>
  <si>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</si>
  <si>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</si>
  <si>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</si>
  <si>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</si>
  <si>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</si>
  <si>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</si>
  <si>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</si>
  <si>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</si>
  <si>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</si>
  <si>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</si>
  <si>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</si>
  <si>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</si>
  <si>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</si>
  <si>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</si>
  <si>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</si>
  <si>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</si>
  <si>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</si>
  <si>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</si>
  <si>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</si>
  <si>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</si>
  <si>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</si>
  <si>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</si>
  <si>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</si>
  <si>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</si>
  <si>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</si>
  <si>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</si>
  <si>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</si>
  <si>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</si>
  <si>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</si>
  <si>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</si>
  <si>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</si>
  <si>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</si>
  <si>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</si>
  <si>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</si>
  <si>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</si>
  <si>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</si>
  <si>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</si>
  <si>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</si>
  <si>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</si>
  <si>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</si>
  <si>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</si>
  <si>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</si>
  <si>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</si>
  <si>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</si>
  <si>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</si>
  <si>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</si>
  <si>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</si>
  <si>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</si>
  <si>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</si>
  <si>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</si>
  <si>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</si>
  <si>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</si>
  <si>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</si>
  <si>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</si>
  <si>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</si>
  <si>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</si>
  <si>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</si>
  <si>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</si>
  <si>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</si>
  <si>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</si>
  <si>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</si>
  <si>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</si>
  <si>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</si>
  <si>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</si>
  <si>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</si>
  <si>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</si>
  <si>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</si>
  <si>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</si>
  <si>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</si>
  <si>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</si>
  <si>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</si>
  <si>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</si>
  <si>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</si>
  <si>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</si>
  <si>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</si>
  <si>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</si>
  <si>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</si>
  <si>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</si>
  <si>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</si>
  <si>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</si>
  <si>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</si>
  <si>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</si>
  <si>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</si>
  <si>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</si>
  <si>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</si>
  <si>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</si>
  <si>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</si>
  <si>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</si>
  <si>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</si>
  <si>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</si>
  <si>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</si>
  <si>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</si>
  <si>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</si>
  <si>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</si>
  <si>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</si>
  <si>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</si>
  <si>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</si>
  <si>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</si>
  <si>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</si>
  <si>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</si>
  <si>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</si>
  <si>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</si>
  <si>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</si>
  <si>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</si>
  <si>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</si>
  <si>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</si>
  <si>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</si>
  <si>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</si>
  <si>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</si>
  <si>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</si>
  <si>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</si>
  <si>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</si>
  <si>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</si>
  <si>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</si>
  <si>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</si>
  <si>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</si>
  <si>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</si>
  <si>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</si>
  <si>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</si>
  <si>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</si>
  <si>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</si>
  <si>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</si>
  <si>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</si>
  <si>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</si>
  <si>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</si>
  <si>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</si>
  <si>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</si>
  <si>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</si>
  <si>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</si>
  <si>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</si>
  <si>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</si>
  <si>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</si>
  <si>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</si>
  <si>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</si>
  <si>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</si>
  <si>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</si>
  <si>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</si>
  <si>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</si>
  <si>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</si>
  <si>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</si>
  <si>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</si>
  <si>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</si>
  <si>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</si>
  <si>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</si>
  <si>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</si>
  <si>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</si>
  <si>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</si>
  <si>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</si>
  <si>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</si>
  <si>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</si>
  <si>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</si>
  <si>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</si>
  <si>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</si>
  <si>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</si>
  <si>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</si>
  <si>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</si>
  <si>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</si>
  <si>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</si>
  <si>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</si>
  <si>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</si>
  <si>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</si>
  <si>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</si>
  <si>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</si>
  <si>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</si>
  <si>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</si>
  <si>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</si>
  <si>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</si>
  <si>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</si>
  <si>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</si>
  <si>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</si>
  <si>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</si>
  <si>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</si>
  <si>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</si>
  <si>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</si>
  <si>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</si>
  <si>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</si>
  <si>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</si>
  <si>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</si>
  <si>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</si>
  <si>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</si>
  <si>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</si>
  <si>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</si>
  <si>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</si>
  <si>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</si>
  <si>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</si>
  <si>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</si>
  <si>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</si>
  <si>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</si>
  <si>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</si>
  <si>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</si>
  <si>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</si>
  <si>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</si>
  <si>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</si>
  <si>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</si>
  <si>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</si>
  <si>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</si>
  <si>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</si>
  <si>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</si>
  <si>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</si>
  <si>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</si>
  <si>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</si>
  <si>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</si>
  <si>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</si>
  <si>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</si>
  <si>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</si>
  <si>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</si>
  <si>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</si>
  <si>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</si>
  <si>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</si>
  <si>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</si>
  <si>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</si>
  <si>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</si>
  <si>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</si>
  <si>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</si>
  <si>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</si>
  <si>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</si>
  <si>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</si>
  <si>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</si>
  <si>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</si>
  <si>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</si>
  <si>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</si>
  <si>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</si>
  <si>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</si>
  <si>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</si>
  <si>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</si>
  <si>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</si>
  <si>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</si>
  <si>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</si>
  <si>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</si>
  <si>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</si>
  <si>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</si>
  <si>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</si>
  <si>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</si>
  <si>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</si>
  <si>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</si>
  <si>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</si>
  <si>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</si>
  <si>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</si>
  <si>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</si>
  <si>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</si>
  <si>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</si>
  <si>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</si>
  <si>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</si>
  <si>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</si>
  <si>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</si>
  <si>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</si>
  <si>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</si>
  <si>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</si>
  <si>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</si>
  <si>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</si>
  <si>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</si>
  <si>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</si>
  <si>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</si>
  <si>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</si>
  <si>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</si>
  <si>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</si>
  <si>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</si>
  <si>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</si>
  <si>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</si>
  <si>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</si>
  <si>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</si>
  <si>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</si>
  <si>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</si>
  <si>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</si>
  <si>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</si>
  <si>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</si>
  <si>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</si>
  <si>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</si>
  <si>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</si>
  <si>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</si>
  <si>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</si>
  <si>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</si>
  <si>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</si>
  <si>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</si>
  <si>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</si>
  <si>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</si>
  <si>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</si>
  <si>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</si>
  <si>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</si>
  <si>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</si>
  <si>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</si>
  <si>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</si>
  <si>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</si>
  <si>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</si>
  <si>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</si>
  <si>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</si>
  <si>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</si>
  <si>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</si>
  <si>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</si>
  <si>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</si>
  <si>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</si>
  <si>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</si>
  <si>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</si>
  <si>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</si>
  <si>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</si>
  <si>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</si>
  <si>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</si>
  <si>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</si>
  <si>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</si>
  <si>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</si>
  <si>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</si>
  <si>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</si>
  <si>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</si>
  <si>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</si>
  <si>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</si>
  <si>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</si>
  <si>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</si>
  <si>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</si>
  <si>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</si>
  <si>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</si>
  <si>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</si>
  <si>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</si>
  <si>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</si>
  <si>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</si>
  <si>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</si>
  <si>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</si>
  <si>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</si>
  <si>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</si>
  <si>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</si>
  <si>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</si>
  <si>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</si>
  <si>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</si>
  <si>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</si>
  <si>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</si>
  <si>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</si>
  <si>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</si>
  <si>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</si>
  <si>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</si>
  <si>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</si>
  <si>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</si>
  <si>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</si>
  <si>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</si>
  <si>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</si>
  <si>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</si>
  <si>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</si>
  <si>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</si>
  <si>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</si>
  <si>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</si>
  <si>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</si>
  <si>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</si>
  <si>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</si>
  <si>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</si>
  <si>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</si>
  <si>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</si>
  <si>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</si>
  <si>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</si>
  <si>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</si>
  <si>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</si>
  <si>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</si>
  <si>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</si>
  <si>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</si>
  <si>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</si>
  <si>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</si>
  <si>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</si>
  <si>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</si>
  <si>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</si>
  <si>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</si>
  <si>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</si>
  <si>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</si>
  <si>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</si>
  <si>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</si>
  <si>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</si>
  <si>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</si>
  <si>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</si>
  <si>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</si>
  <si>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</si>
  <si>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</si>
  <si>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</si>
  <si>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</si>
  <si>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</si>
  <si>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</si>
  <si>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</si>
  <si>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</si>
  <si>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</si>
  <si>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</si>
  <si>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</si>
  <si>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</si>
  <si>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</si>
  <si>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</si>
  <si>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</si>
  <si>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</si>
  <si>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</si>
  <si>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</si>
  <si>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</si>
  <si>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</si>
  <si>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</si>
  <si>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</si>
  <si>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</si>
  <si>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</si>
  <si>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</si>
  <si>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</si>
  <si>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</si>
  <si>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</si>
  <si>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</si>
  <si>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</si>
  <si>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</si>
  <si>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</si>
  <si>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</si>
  <si>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</si>
  <si>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</si>
  <si>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</si>
  <si>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</si>
  <si>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</si>
  <si>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</si>
  <si>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</si>
  <si>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</si>
  <si>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</si>
  <si>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</si>
  <si>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</si>
  <si>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</si>
  <si>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</si>
  <si>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</si>
  <si>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</si>
  <si>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</si>
  <si>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</si>
  <si>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</si>
  <si>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</si>
  <si>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</si>
  <si>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</si>
  <si>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</si>
  <si>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</si>
  <si>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</si>
  <si>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</si>
  <si>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</si>
  <si>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</si>
  <si>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</si>
  <si>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</si>
  <si>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</si>
  <si>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</si>
  <si>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</si>
  <si>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</si>
  <si>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</si>
  <si>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</si>
  <si>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</si>
  <si>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</si>
  <si>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</si>
  <si>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</si>
  <si>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</si>
  <si>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</si>
  <si>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</si>
  <si>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</si>
  <si>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</si>
  <si>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</si>
  <si>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</si>
  <si>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</si>
  <si>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</si>
  <si>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</si>
  <si>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</si>
  <si>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</si>
  <si>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</si>
  <si>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</si>
  <si>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</si>
  <si>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</si>
  <si>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</si>
  <si>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</si>
  <si>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</si>
  <si>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</si>
  <si>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</si>
  <si>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</si>
  <si>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</si>
  <si>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</si>
  <si>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</si>
  <si>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</si>
  <si>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</si>
  <si>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</si>
  <si>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</si>
  <si>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</si>
  <si>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</si>
  <si>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</si>
  <si>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</si>
  <si>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</si>
  <si>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</si>
  <si>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</si>
  <si>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</si>
  <si>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</si>
  <si>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</si>
  <si>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</si>
  <si>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</si>
  <si>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</si>
  <si>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</si>
  <si>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</si>
  <si>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</si>
  <si>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</si>
  <si>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</si>
  <si>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</si>
  <si>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</si>
  <si>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</si>
  <si>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</si>
  <si>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</si>
  <si>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</si>
  <si>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</si>
  <si>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</si>
  <si>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</si>
  <si>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</si>
  <si>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</si>
  <si>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</si>
  <si>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</si>
  <si>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</si>
  <si>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</si>
  <si>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</si>
  <si>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</si>
  <si>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</si>
  <si>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</si>
  <si>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</si>
  <si>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</si>
  <si>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</si>
  <si>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</si>
  <si>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</si>
  <si>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</si>
  <si>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</si>
  <si>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</si>
  <si>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</si>
  <si>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</si>
  <si>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</si>
  <si>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</si>
  <si>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</si>
  <si>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</si>
  <si>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</si>
  <si>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</si>
  <si>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</si>
  <si>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</si>
  <si>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</si>
  <si>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</si>
  <si>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</si>
  <si>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</si>
  <si>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</si>
  <si>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</si>
  <si>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</si>
  <si>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</si>
  <si>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</si>
  <si>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</si>
  <si>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</si>
  <si>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</si>
  <si>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</si>
  <si>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</si>
  <si>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</si>
  <si>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</si>
  <si>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</si>
  <si>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</si>
  <si>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</si>
  <si>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</si>
  <si>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</si>
  <si>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</si>
  <si>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</si>
  <si>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</si>
  <si>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</si>
  <si>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</si>
  <si>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</si>
  <si>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</si>
  <si>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</si>
  <si>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</si>
  <si>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</si>
  <si>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</si>
  <si>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</si>
  <si>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</si>
  <si>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</si>
  <si>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</si>
  <si>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</si>
  <si>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</si>
  <si>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</si>
  <si>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</si>
  <si>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</si>
  <si>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</si>
  <si>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</si>
  <si>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</si>
  <si>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</si>
  <si>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</si>
  <si>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</si>
  <si>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</si>
  <si>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</si>
  <si>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</si>
  <si>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</si>
  <si>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</si>
  <si>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</si>
  <si>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</si>
  <si>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</si>
  <si>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</si>
  <si>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</si>
  <si>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</si>
  <si>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</si>
  <si>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</si>
  <si>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</si>
  <si>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</si>
  <si>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</si>
  <si>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</si>
  <si>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</si>
  <si>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</si>
  <si>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</si>
  <si>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</si>
  <si>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</si>
  <si>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</si>
  <si>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</si>
  <si>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</si>
  <si>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</si>
  <si>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</si>
  <si>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</si>
  <si>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</si>
  <si>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</si>
  <si>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</si>
  <si>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</si>
  <si>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</si>
  <si>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</si>
  <si>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</si>
  <si>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</si>
  <si>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</si>
  <si>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</si>
  <si>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</si>
  <si>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</si>
  <si>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</si>
  <si>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</si>
  <si>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</si>
  <si>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</si>
  <si>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</si>
  <si>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</si>
  <si>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</si>
  <si>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</si>
  <si>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</si>
  <si>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</si>
  <si>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</si>
  <si>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</si>
  <si>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</si>
  <si>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</si>
  <si>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</si>
  <si>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</si>
  <si>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</si>
  <si>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</si>
  <si>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</si>
  <si>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</si>
  <si>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</si>
  <si>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</si>
  <si>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</si>
  <si>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</si>
  <si>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</si>
  <si>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</si>
  <si>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</si>
  <si>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</si>
  <si>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</si>
  <si>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</si>
  <si>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</si>
  <si>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</si>
  <si>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</si>
  <si>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</si>
  <si>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</si>
  <si>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</si>
  <si>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</si>
  <si>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</si>
  <si>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</si>
  <si>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</si>
  <si>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</si>
  <si>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</si>
  <si>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</si>
  <si>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</si>
  <si>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</si>
  <si>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</si>
  <si>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</si>
  <si>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</si>
  <si>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</si>
  <si>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</si>
  <si>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</si>
  <si>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</si>
  <si>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</si>
  <si>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</si>
  <si>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</si>
  <si>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</si>
  <si>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</si>
  <si>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</si>
  <si>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</si>
  <si>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</si>
  <si>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</si>
  <si>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</si>
  <si>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</si>
  <si>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</si>
  <si>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</si>
  <si>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</si>
  <si>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</si>
  <si>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</si>
  <si>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</si>
  <si>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</si>
  <si>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</si>
  <si>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</si>
  <si>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</si>
  <si>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</si>
  <si>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</si>
  <si>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</si>
  <si>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</si>
  <si>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</si>
  <si>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</si>
  <si>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</si>
  <si>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</si>
  <si>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</si>
  <si>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</si>
  <si>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</si>
  <si>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</si>
  <si>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</si>
  <si>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</si>
  <si>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</si>
  <si>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</si>
  <si>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</si>
  <si>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</si>
  <si>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</si>
  <si>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</si>
  <si>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</si>
  <si>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</si>
  <si>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</si>
  <si>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</si>
  <si>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</si>
  <si>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</si>
  <si>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</si>
  <si>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</si>
  <si>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</si>
  <si>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</si>
  <si>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</si>
  <si>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</si>
  <si>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</si>
  <si>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</si>
  <si>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</si>
  <si>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</si>
  <si>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</si>
  <si>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</si>
  <si>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</si>
  <si>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</si>
  <si>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</si>
  <si>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</si>
  <si>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</si>
  <si>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</si>
  <si>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</si>
  <si>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</si>
  <si>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</si>
  <si>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</si>
  <si>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</si>
  <si>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</si>
  <si>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</si>
  <si>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</si>
  <si>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</si>
  <si>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</si>
  <si>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</si>
  <si>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</si>
  <si>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</si>
  <si>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</si>
  <si>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</si>
  <si>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</si>
  <si>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</si>
  <si>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</si>
  <si>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</si>
  <si>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</si>
  <si>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</si>
  <si>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</si>
  <si>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</si>
  <si>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</si>
  <si>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</si>
  <si>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</si>
  <si>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</si>
  <si>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</si>
  <si>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</si>
  <si>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</si>
  <si>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</si>
  <si>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</si>
  <si>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</si>
  <si>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</si>
  <si>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</si>
  <si>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</si>
  <si>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</si>
  <si>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</si>
  <si>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</si>
  <si>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</si>
  <si>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</si>
  <si>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</si>
  <si>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</si>
  <si>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</si>
  <si>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</si>
  <si>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</si>
  <si>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</si>
  <si>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</si>
  <si>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</si>
  <si>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</si>
  <si>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</si>
  <si>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</si>
  <si>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</si>
  <si>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</si>
  <si>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</si>
  <si>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</si>
  <si>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</si>
  <si>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</si>
  <si>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</si>
  <si>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</si>
  <si>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</si>
  <si>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</si>
  <si>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</si>
  <si>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</si>
  <si>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</si>
  <si>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</si>
  <si>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</si>
  <si>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</si>
  <si>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</si>
  <si>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</si>
  <si>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</si>
  <si>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</si>
  <si>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</si>
  <si>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</si>
  <si>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</si>
  <si>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</si>
  <si>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</si>
  <si>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</si>
  <si>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</si>
  <si>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</si>
  <si>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</si>
  <si>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</si>
  <si>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</si>
  <si>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</si>
  <si>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</si>
  <si>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</si>
  <si>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</si>
  <si>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</si>
  <si>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</si>
  <si>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</si>
  <si>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</si>
  <si>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</si>
  <si>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</si>
  <si>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</si>
  <si>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</si>
  <si>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</si>
  <si>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</si>
  <si>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</si>
  <si>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</si>
  <si>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</si>
  <si>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</si>
  <si>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</si>
  <si>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</si>
  <si>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</si>
  <si>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</si>
  <si>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</si>
  <si>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</si>
  <si>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</si>
  <si>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</si>
  <si>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</si>
  <si>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</si>
  <si>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</si>
  <si>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</si>
  <si>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</si>
  <si>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</si>
  <si>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</si>
  <si>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</si>
  <si>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</si>
  <si>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</si>
  <si>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</si>
  <si>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</si>
  <si>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</si>
  <si>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</si>
  <si>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</si>
  <si>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</si>
  <si>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</si>
  <si>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</si>
  <si>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</si>
  <si>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</si>
  <si>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</si>
  <si>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</si>
  <si>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</si>
  <si>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</si>
  <si>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</si>
  <si>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</si>
  <si>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</si>
  <si>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</si>
  <si>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</si>
  <si>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</si>
  <si>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</si>
  <si>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</si>
  <si>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</si>
  <si>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</si>
  <si>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</si>
  <si>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</si>
  <si>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</si>
  <si>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</si>
  <si>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</si>
  <si>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</si>
  <si>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</si>
  <si>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</si>
  <si>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</si>
  <si>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</si>
  <si>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</si>
  <si>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</si>
  <si>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</si>
  <si>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</si>
  <si>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</si>
  <si>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</si>
  <si>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</si>
  <si>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</si>
  <si>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</si>
  <si>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</si>
  <si>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</si>
  <si>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</si>
  <si>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</si>
  <si>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</si>
  <si>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</si>
  <si>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</si>
  <si>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</si>
  <si>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</si>
  <si>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</si>
  <si>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</si>
  <si>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</si>
  <si>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</si>
  <si>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</si>
  <si>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</si>
  <si>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</si>
  <si>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</si>
  <si>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</si>
  <si>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</si>
  <si>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</si>
  <si>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</si>
  <si>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</si>
  <si>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</si>
  <si>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</si>
  <si>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</si>
  <si>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</si>
  <si>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</si>
  <si>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</si>
  <si>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</si>
  <si>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</si>
  <si>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</si>
  <si>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</si>
  <si>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</si>
  <si>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</si>
  <si>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</si>
  <si>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</si>
  <si>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</si>
  <si>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</si>
  <si>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</si>
  <si>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</si>
  <si>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</si>
  <si>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</si>
  <si>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</si>
  <si>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</si>
  <si>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</si>
  <si>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</si>
  <si>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</si>
  <si>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</si>
  <si>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</si>
  <si>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</si>
  <si>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</si>
  <si>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</si>
  <si>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</si>
  <si>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</si>
  <si>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</si>
  <si>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</si>
  <si>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</si>
  <si>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</si>
  <si>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</si>
  <si>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</si>
  <si>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</si>
  <si>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</si>
  <si>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</si>
  <si>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</si>
  <si>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</si>
  <si>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</si>
  <si>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</si>
  <si>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</si>
  <si>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</si>
  <si>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</si>
  <si>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</si>
  <si>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</si>
  <si>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</si>
  <si>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</si>
  <si>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</si>
  <si>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</si>
  <si>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</si>
  <si>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</si>
  <si>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</si>
  <si>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</si>
  <si>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</si>
  <si>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</si>
  <si>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</si>
  <si>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</si>
  <si>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</si>
  <si>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</si>
  <si>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</si>
  <si>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</si>
  <si>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</si>
  <si>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</si>
  <si>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</si>
  <si>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</si>
  <si>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</si>
  <si>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</si>
  <si>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</si>
  <si>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</si>
  <si>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</si>
  <si>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</si>
  <si>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</si>
  <si>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</si>
  <si>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</si>
  <si>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</si>
  <si>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</si>
  <si>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</si>
  <si>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</si>
  <si>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</si>
  <si>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</si>
  <si>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</si>
  <si>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</si>
  <si>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</si>
  <si>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</si>
  <si>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</si>
  <si>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</si>
  <si>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</si>
  <si>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</si>
  <si>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</si>
  <si>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</si>
  <si>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</si>
  <si>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</si>
  <si>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</si>
  <si>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</si>
  <si>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</si>
  <si>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</si>
  <si>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</si>
  <si>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</si>
  <si>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</si>
  <si>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</si>
  <si>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</si>
  <si>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</si>
  <si>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</si>
  <si>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</si>
  <si>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</si>
  <si>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</si>
  <si>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</si>
  <si>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</si>
  <si>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</si>
  <si>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</si>
  <si>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</si>
  <si>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</si>
  <si>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</si>
  <si>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</si>
  <si>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</si>
  <si>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</si>
  <si>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</si>
  <si>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</si>
  <si>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</si>
  <si>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</si>
  <si>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</si>
  <si>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</si>
  <si>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</si>
  <si>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</si>
  <si>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</si>
  <si>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</si>
  <si>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</si>
  <si>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</si>
  <si>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</si>
  <si>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</si>
  <si>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</si>
  <si>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</si>
  <si>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</si>
  <si>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</si>
  <si>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</si>
  <si>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</si>
  <si>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</si>
  <si>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</si>
  <si>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</si>
  <si>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</si>
  <si>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</si>
  <si>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</si>
  <si>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</si>
  <si>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</si>
  <si>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</si>
  <si>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</si>
  <si>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</si>
  <si>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</si>
  <si>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</si>
  <si>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</si>
  <si>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</si>
  <si>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</si>
  <si>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</si>
  <si>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</si>
  <si>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</si>
  <si>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</si>
  <si>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</si>
  <si>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</si>
  <si>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</si>
  <si>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</si>
  <si>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</si>
  <si>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</si>
  <si>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</si>
  <si>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</si>
  <si>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</si>
  <si>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</si>
  <si>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</si>
  <si>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</si>
  <si>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</si>
  <si>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</si>
  <si>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</si>
  <si>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</si>
  <si>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</si>
  <si>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</si>
  <si>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</si>
  <si>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</si>
  <si>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</si>
  <si>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</si>
  <si>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</si>
  <si>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</si>
  <si>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</si>
  <si>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</si>
  <si>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</si>
  <si>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</si>
  <si>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</si>
  <si>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</si>
  <si>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</si>
  <si>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</si>
  <si>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</si>
  <si>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</si>
  <si>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</si>
  <si>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</si>
  <si>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</si>
  <si>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</si>
  <si>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</si>
  <si>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</si>
  <si>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</si>
  <si>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</si>
  <si>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</si>
  <si>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</si>
  <si>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</si>
  <si>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</si>
  <si>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</si>
  <si>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</si>
  <si>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</si>
  <si>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</si>
  <si>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</si>
  <si>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</si>
  <si>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</si>
  <si>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</si>
  <si>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</si>
  <si>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</si>
  <si>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</si>
  <si>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</si>
  <si>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</si>
  <si>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</si>
  <si>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</si>
  <si>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</si>
  <si>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</si>
  <si>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</si>
  <si>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</si>
  <si>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</si>
  <si>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</si>
  <si>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</si>
  <si>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</si>
  <si>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</si>
  <si>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</si>
  <si>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</si>
  <si>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</si>
  <si>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</si>
  <si>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</si>
  <si>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</si>
  <si>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</si>
  <si>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</si>
  <si>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</si>
  <si>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</si>
  <si>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</si>
  <si>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</si>
  <si>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</si>
  <si>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</si>
  <si>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</si>
  <si>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</si>
  <si>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</si>
  <si>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</si>
  <si>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</si>
  <si>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</si>
  <si>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</si>
  <si>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</si>
  <si>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</si>
  <si>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</si>
  <si>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</si>
  <si>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</si>
  <si>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</si>
  <si>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</si>
  <si>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</si>
  <si>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</si>
  <si>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</si>
  <si>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</si>
  <si>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</si>
  <si>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</si>
  <si>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</si>
  <si>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</si>
  <si>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</si>
  <si>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</si>
  <si>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</si>
  <si>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</si>
  <si>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</si>
  <si>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</si>
  <si>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</si>
  <si>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</si>
  <si>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</si>
  <si>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</si>
  <si>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</si>
  <si>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</si>
  <si>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</si>
  <si>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</si>
  <si>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</si>
  <si>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</si>
  <si>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</si>
  <si>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</si>
  <si>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</si>
  <si>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</si>
  <si>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</si>
  <si>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</si>
  <si>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</si>
  <si>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</si>
  <si>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</si>
  <si>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</si>
  <si>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</si>
  <si>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</si>
  <si>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</si>
  <si>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</si>
  <si>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</si>
  <si>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</si>
  <si>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</si>
  <si>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</si>
  <si>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</si>
  <si>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</si>
  <si>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</si>
  <si>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</si>
  <si>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</si>
  <si>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</si>
  <si>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</si>
  <si>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</si>
  <si>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</si>
  <si>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</si>
  <si>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</si>
  <si>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</si>
  <si>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</si>
  <si>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</si>
  <si>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</si>
  <si>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</si>
  <si>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</si>
  <si>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</si>
  <si>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</si>
  <si>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</si>
  <si>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</si>
  <si>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</si>
  <si>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</si>
  <si>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</si>
  <si>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</si>
  <si>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</si>
  <si>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</si>
  <si>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</si>
  <si>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</si>
  <si>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</si>
  <si>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</si>
  <si>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</si>
  <si>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</si>
  <si>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</si>
  <si>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</si>
  <si>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</si>
  <si>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</si>
  <si>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</si>
  <si>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</si>
  <si>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</si>
  <si>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</si>
  <si>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</si>
  <si>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</si>
  <si>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</si>
  <si>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</si>
  <si>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</si>
  <si>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</si>
  <si>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</si>
  <si>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</si>
  <si>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</si>
  <si>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</si>
  <si>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</si>
  <si>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</si>
  <si>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</si>
  <si>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</si>
  <si>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</si>
  <si>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</si>
  <si>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</si>
  <si>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</si>
  <si>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</si>
  <si>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</si>
  <si>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</si>
  <si>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</si>
  <si>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</si>
  <si>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</si>
  <si>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</si>
  <si>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</si>
  <si>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</si>
  <si>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</si>
  <si>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</si>
  <si>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</si>
  <si>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</si>
  <si>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</si>
  <si>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</si>
  <si>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</si>
  <si>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</si>
  <si>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</si>
  <si>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</si>
  <si>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</si>
  <si>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</si>
  <si>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</si>
  <si>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</si>
  <si>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</si>
  <si>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</si>
  <si>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</si>
  <si>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</si>
  <si>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</si>
  <si>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</si>
  <si>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</si>
  <si>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</si>
  <si>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</si>
  <si>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</si>
  <si>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</si>
  <si>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</si>
  <si>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</si>
  <si>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</si>
  <si>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</si>
  <si>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</si>
  <si>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</si>
  <si>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</si>
  <si>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</si>
  <si>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</si>
  <si>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</si>
  <si>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</si>
  <si>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</si>
  <si>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</si>
  <si>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</si>
  <si>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</si>
  <si>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</si>
  <si>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</si>
  <si>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</si>
  <si>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</si>
  <si>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</si>
  <si>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</si>
  <si>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</si>
  <si>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</si>
  <si>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</si>
  <si>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</si>
  <si>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</si>
  <si>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</si>
  <si>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</si>
  <si>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</si>
  <si>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</si>
  <si>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</si>
  <si>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</si>
  <si>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</si>
  <si>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</si>
  <si>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</si>
  <si>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</si>
  <si>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</si>
  <si>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</si>
  <si>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</si>
  <si>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</si>
  <si>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</si>
  <si>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</si>
  <si>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</si>
  <si>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</si>
  <si>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</si>
  <si>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</si>
  <si>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</si>
  <si>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</si>
  <si>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</si>
  <si>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</si>
  <si>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</si>
  <si>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</si>
  <si>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</si>
  <si>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</si>
  <si>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</si>
  <si>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</si>
  <si>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</si>
  <si>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</si>
  <si>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</si>
  <si>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</si>
  <si>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</si>
  <si>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</si>
  <si>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</si>
  <si>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</si>
  <si>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</si>
  <si>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</si>
  <si>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</si>
  <si>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</si>
  <si>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</si>
  <si>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</si>
  <si>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</si>
  <si>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</si>
  <si>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</si>
  <si>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</si>
  <si>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</si>
  <si>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</si>
  <si>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</si>
  <si>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</si>
  <si>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</si>
  <si>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</si>
  <si>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</si>
  <si>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</si>
  <si>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</si>
  <si>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</si>
  <si>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</si>
  <si>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</si>
  <si>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</si>
  <si>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</si>
  <si>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</si>
  <si>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</si>
  <si>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</si>
  <si>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</si>
  <si>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</si>
  <si>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</si>
  <si>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</si>
  <si>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</si>
  <si>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</si>
  <si>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</si>
  <si>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</si>
  <si>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</si>
  <si>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</si>
  <si>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</si>
  <si>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</si>
  <si>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</si>
  <si>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</si>
  <si>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</si>
  <si>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</si>
  <si>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</si>
  <si>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</si>
  <si>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</si>
  <si>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</si>
  <si>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</si>
  <si>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</si>
  <si>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</si>
  <si>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</si>
  <si>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</si>
  <si>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</si>
  <si>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</si>
  <si>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</si>
  <si>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</si>
  <si>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</si>
  <si>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</si>
  <si>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</si>
  <si>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</si>
  <si>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</si>
  <si>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</si>
  <si>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</si>
  <si>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</si>
  <si>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</si>
  <si>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</si>
  <si>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</si>
  <si>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</si>
  <si>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</si>
  <si>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</si>
  <si>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</si>
  <si>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</si>
  <si>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</si>
  <si>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</si>
  <si>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</si>
  <si>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</si>
  <si>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</si>
  <si>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</si>
  <si>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</si>
  <si>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</si>
  <si>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</si>
  <si>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</si>
  <si>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</si>
  <si>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</si>
  <si>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</si>
  <si>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</si>
  <si>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</si>
  <si>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</si>
  <si>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</si>
  <si>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</si>
  <si>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</si>
  <si>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</si>
  <si>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</si>
  <si>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</si>
  <si>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</si>
  <si>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</si>
  <si>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</si>
  <si>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</si>
  <si>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</si>
  <si>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</si>
  <si>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</si>
  <si>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</si>
  <si>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</si>
  <si>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</si>
  <si>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</si>
  <si>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</si>
  <si>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</si>
  <si>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</si>
  <si>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</si>
  <si>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</si>
  <si>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</si>
  <si>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</si>
  <si>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</si>
  <si>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</si>
  <si>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</si>
  <si>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</si>
  <si>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</si>
  <si>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</si>
  <si>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</si>
  <si>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</si>
  <si>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</si>
  <si>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</si>
  <si>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</si>
  <si>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</si>
  <si>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</si>
  <si>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</si>
  <si>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</si>
  <si>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</si>
  <si>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</si>
  <si>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</si>
  <si>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</si>
  <si>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</si>
  <si>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</si>
  <si>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</si>
  <si>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</si>
  <si>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</si>
  <si>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</si>
  <si>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</si>
  <si>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</si>
  <si>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</si>
  <si>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</si>
  <si>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</si>
  <si>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</si>
  <si>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</si>
  <si>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</si>
  <si>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</si>
  <si>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</si>
  <si>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</si>
  <si>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</si>
  <si>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</si>
  <si>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</si>
  <si>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</si>
  <si>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</si>
  <si>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</si>
  <si>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</si>
  <si>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</si>
  <si>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</si>
  <si>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</si>
  <si>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</si>
  <si>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</si>
  <si>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</si>
  <si>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</si>
  <si>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</si>
  <si>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</si>
  <si>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</si>
  <si>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</si>
  <si>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</si>
  <si>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</si>
  <si>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</si>
  <si>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</si>
  <si>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</si>
  <si>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</si>
  <si>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</si>
  <si>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</si>
  <si>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</si>
  <si>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</si>
  <si>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</si>
  <si>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</si>
  <si>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</si>
  <si>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</si>
  <si>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</si>
  <si>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</si>
  <si>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</si>
  <si>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</si>
  <si>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</si>
  <si>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</si>
  <si>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</si>
  <si>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</si>
  <si>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</si>
  <si>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</si>
  <si>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</si>
  <si>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</si>
  <si>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</si>
  <si>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</si>
  <si>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</si>
  <si>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</si>
  <si>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</si>
  <si>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</si>
  <si>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</si>
  <si>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</si>
  <si>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</si>
  <si>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</si>
  <si>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</si>
  <si>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</si>
  <si>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</si>
  <si>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</si>
  <si>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</si>
  <si>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</si>
  <si>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</si>
  <si>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</si>
  <si>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</si>
  <si>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</si>
  <si>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</si>
  <si>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</si>
  <si>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</si>
  <si>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</si>
  <si>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</si>
  <si>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</si>
  <si>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</si>
  <si>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</si>
  <si>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</si>
  <si>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</si>
  <si>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</si>
  <si>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</si>
  <si>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</si>
  <si>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</si>
  <si>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</si>
  <si>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</si>
  <si>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</si>
  <si>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</si>
  <si>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</si>
  <si>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</si>
  <si>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</si>
  <si>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</si>
  <si>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</si>
  <si>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</si>
  <si>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</si>
  <si>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</si>
  <si>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</si>
  <si>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</si>
  <si>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</si>
  <si>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</si>
  <si>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</si>
  <si>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</si>
  <si>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</si>
  <si>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</si>
  <si>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</si>
  <si>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</si>
  <si>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</si>
  <si>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</si>
  <si>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</si>
  <si>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</si>
  <si>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</si>
  <si>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</si>
  <si>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</si>
  <si>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</si>
  <si>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</si>
  <si>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</si>
  <si>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</si>
  <si>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</si>
  <si>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</si>
  <si>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</si>
  <si>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</si>
  <si>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</si>
  <si>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</si>
  <si>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</si>
  <si>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</si>
  <si>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</si>
  <si>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</si>
  <si>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</si>
  <si>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</si>
  <si>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</si>
  <si>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</si>
  <si>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</si>
  <si>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</si>
  <si>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</si>
  <si>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</si>
  <si>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</si>
  <si>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</si>
  <si>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</si>
  <si>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</si>
  <si>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</si>
  <si>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</si>
  <si>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</si>
  <si>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</si>
  <si>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</si>
  <si>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</si>
  <si>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</si>
  <si>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</si>
  <si>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</si>
  <si>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</si>
  <si>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</si>
  <si>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</si>
  <si>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</si>
  <si>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</si>
  <si>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</si>
  <si>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</si>
  <si>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</si>
  <si>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</si>
  <si>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</si>
  <si>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</si>
  <si>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</si>
  <si>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</si>
  <si>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</si>
  <si>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</si>
  <si>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</si>
  <si>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</si>
  <si>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</si>
  <si>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</si>
  <si>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</si>
  <si>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</si>
  <si>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</si>
  <si>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</si>
  <si>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</si>
  <si>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</si>
  <si>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</si>
  <si>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</si>
  <si>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</si>
  <si>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</si>
  <si>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</si>
  <si>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</si>
  <si>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</si>
  <si>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</si>
  <si>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</si>
  <si>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</si>
  <si>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</si>
  <si>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</si>
  <si>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</si>
  <si>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</si>
  <si>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</si>
  <si>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</si>
  <si>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</si>
  <si>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</si>
  <si>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</si>
  <si>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</si>
  <si>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</si>
  <si>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</si>
  <si>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</si>
  <si>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</si>
  <si>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</si>
  <si>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</si>
  <si>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</si>
  <si>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</si>
  <si>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</si>
  <si>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</si>
  <si>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</si>
  <si>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</si>
  <si>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</si>
  <si>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</si>
  <si>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</si>
  <si>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</si>
  <si>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</si>
  <si>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</si>
  <si>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</si>
  <si>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</si>
  <si>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</si>
  <si>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</si>
  <si>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</si>
  <si>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</si>
  <si>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</si>
  <si>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</si>
  <si>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</si>
  <si>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</si>
  <si>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</si>
  <si>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</si>
  <si>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</si>
  <si>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</si>
  <si>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</si>
  <si>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</si>
  <si>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</si>
  <si>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</si>
  <si>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</si>
  <si>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</si>
  <si>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</si>
  <si>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</si>
  <si>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</si>
  <si>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</si>
  <si>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</si>
  <si>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</si>
  <si>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</si>
  <si>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</si>
  <si>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</si>
  <si>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</si>
  <si>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</si>
  <si>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</si>
  <si>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</si>
  <si>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</si>
  <si>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</si>
  <si>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</si>
  <si>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</si>
  <si>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</si>
  <si>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</si>
  <si>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</si>
  <si>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</si>
  <si>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</si>
  <si>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</si>
  <si>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</si>
  <si>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</si>
  <si>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</si>
  <si>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</si>
  <si>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</si>
  <si>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</si>
  <si>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</si>
  <si>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</si>
  <si>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</si>
  <si>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</si>
  <si>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</si>
  <si>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</si>
  <si>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</si>
  <si>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</si>
  <si>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</si>
  <si>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</si>
  <si>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</si>
  <si>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</si>
  <si>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</si>
  <si>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</si>
  <si>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</si>
  <si>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</si>
  <si>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</si>
  <si>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</si>
  <si>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</si>
  <si>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</si>
  <si>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</si>
  <si>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</si>
  <si>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</si>
  <si>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</si>
  <si>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</si>
  <si>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</si>
  <si>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</si>
  <si>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</si>
  <si>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</si>
  <si>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</si>
  <si>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</si>
  <si>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</si>
  <si>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</si>
  <si>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</si>
  <si>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</si>
  <si>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</si>
  <si>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</si>
  <si>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</si>
  <si>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</si>
  <si>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</si>
  <si>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</si>
  <si>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</si>
  <si>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</si>
  <si>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</si>
  <si>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</si>
  <si>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</si>
  <si>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</si>
  <si>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</si>
  <si>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</si>
  <si>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</si>
  <si>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</si>
  <si>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</si>
  <si>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</si>
  <si>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</si>
  <si>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</si>
  <si>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</si>
  <si>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</si>
  <si>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</si>
  <si>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</si>
  <si>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</si>
  <si>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</si>
  <si>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</si>
  <si>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</si>
  <si>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</si>
  <si>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</si>
  <si>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</si>
  <si>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</si>
  <si>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</si>
  <si>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</si>
  <si>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</si>
  <si>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</si>
  <si>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</si>
  <si>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</si>
  <si>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</si>
  <si>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</si>
  <si>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</si>
  <si>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</si>
  <si>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</si>
  <si>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</si>
  <si>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</si>
  <si>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</si>
  <si>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</si>
  <si>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</si>
  <si>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</si>
  <si>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</si>
  <si>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</si>
  <si>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</si>
  <si>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</si>
  <si>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</si>
  <si>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</si>
  <si>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</si>
  <si>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</si>
  <si>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</si>
  <si>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</si>
  <si>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</si>
  <si>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</si>
  <si>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</si>
  <si>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</si>
  <si>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</si>
  <si>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</si>
  <si>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</si>
  <si>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</si>
  <si>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</si>
  <si>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</si>
  <si>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</si>
  <si>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</si>
  <si>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</si>
  <si>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</si>
  <si>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</si>
  <si>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</si>
  <si>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</si>
  <si>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</si>
  <si>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</si>
  <si>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</si>
  <si>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</si>
  <si>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</si>
  <si>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</si>
  <si>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</si>
  <si>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</si>
  <si>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</si>
  <si>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</si>
  <si>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</si>
  <si>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</si>
  <si>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</si>
  <si>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</si>
  <si>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</si>
  <si>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</si>
  <si>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</si>
  <si>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</si>
  <si>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</si>
  <si>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</si>
  <si>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</si>
  <si>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</si>
  <si>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</si>
  <si>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</si>
  <si>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</si>
  <si>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</si>
  <si>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</si>
  <si>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</si>
  <si>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</si>
  <si>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</si>
  <si>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</si>
  <si>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</si>
  <si>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</si>
  <si>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</si>
  <si>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</si>
  <si>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</si>
  <si>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</si>
  <si>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</si>
  <si>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</si>
  <si>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</si>
  <si>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</si>
  <si>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</si>
  <si>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</si>
  <si>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</si>
  <si>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</si>
  <si>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</si>
  <si>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</si>
  <si>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</si>
  <si>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</si>
  <si>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</si>
  <si>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</si>
  <si>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</si>
  <si>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</si>
  <si>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</si>
  <si>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</si>
  <si>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</si>
  <si>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</si>
  <si>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</si>
  <si>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</si>
  <si>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</si>
  <si>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</si>
  <si>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</si>
  <si>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</si>
  <si>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</si>
  <si>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</si>
  <si>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</si>
  <si>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</si>
  <si>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</si>
  <si>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</si>
  <si>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</si>
  <si>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</si>
  <si>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</si>
  <si>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</si>
  <si>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</si>
  <si>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</si>
  <si>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</si>
  <si>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</si>
  <si>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</si>
  <si>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</si>
  <si>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</si>
  <si>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</si>
  <si>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</si>
  <si>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</si>
  <si>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</si>
  <si>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</si>
  <si>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</si>
  <si>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</si>
  <si>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</si>
  <si>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</si>
  <si>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</si>
  <si>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</si>
  <si>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</si>
  <si>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</si>
  <si>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</si>
  <si>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</si>
  <si>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</si>
  <si>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</si>
  <si>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</si>
  <si>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</si>
  <si>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</si>
  <si>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</si>
  <si>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</si>
  <si>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</si>
  <si>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</si>
  <si>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</si>
  <si>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</si>
  <si>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</si>
  <si>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</si>
  <si>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</si>
  <si>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</si>
  <si>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</si>
  <si>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</si>
  <si>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</si>
  <si>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</si>
  <si>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</si>
  <si>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</si>
  <si>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</si>
  <si>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</si>
  <si>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</si>
  <si>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</si>
  <si>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</si>
  <si>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</si>
  <si>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</si>
  <si>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</si>
  <si>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</si>
  <si>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</si>
  <si>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</si>
  <si>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</si>
  <si>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</si>
  <si>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</si>
  <si>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</si>
  <si>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</si>
  <si>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</si>
  <si>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</si>
  <si>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</si>
  <si>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</si>
  <si>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</si>
  <si>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</si>
  <si>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</si>
  <si>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</si>
  <si>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</si>
  <si>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</si>
  <si>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</si>
  <si>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</si>
  <si>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</si>
  <si>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</si>
  <si>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</si>
  <si>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</si>
  <si>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</si>
  <si>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</si>
  <si>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</si>
  <si>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</si>
  <si>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</si>
  <si>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</si>
  <si>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</si>
  <si>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</si>
  <si>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</si>
  <si>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</si>
  <si>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</si>
  <si>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</si>
  <si>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</si>
  <si>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</si>
  <si>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</si>
  <si>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</si>
  <si>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</si>
  <si>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</si>
  <si>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</si>
  <si>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</si>
  <si>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</si>
  <si>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</si>
  <si>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</si>
  <si>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</si>
  <si>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</si>
  <si>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</si>
  <si>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</si>
  <si>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</si>
  <si>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</si>
  <si>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</si>
  <si>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</si>
  <si>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</si>
  <si>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</si>
  <si>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</si>
  <si>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</si>
  <si>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</si>
  <si>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</si>
  <si>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</si>
  <si>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</si>
  <si>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</si>
  <si>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</si>
  <si>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</si>
  <si>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</si>
  <si>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</si>
  <si>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</si>
  <si>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</si>
  <si>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</si>
  <si>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</si>
  <si>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</si>
  <si>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</si>
  <si>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</si>
  <si>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</si>
  <si>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</si>
  <si>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</si>
  <si>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</si>
  <si>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</si>
  <si>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</si>
  <si>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</si>
  <si>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</si>
  <si>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</si>
  <si>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</si>
  <si>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</si>
  <si>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</si>
  <si>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</si>
  <si>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</si>
  <si>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</si>
  <si>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</si>
  <si>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</si>
  <si>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</si>
  <si>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</si>
  <si>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</si>
  <si>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</si>
  <si>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</si>
  <si>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</si>
  <si>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</si>
  <si>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</si>
  <si>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</si>
  <si>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</si>
  <si>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</si>
  <si>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</si>
  <si>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</si>
  <si>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</si>
  <si>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</si>
  <si>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</si>
  <si>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</si>
  <si>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</si>
  <si>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</si>
  <si>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</si>
  <si>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</si>
  <si>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</si>
  <si>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</si>
  <si>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</si>
  <si>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</si>
  <si>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</si>
  <si>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</si>
  <si>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</si>
  <si>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</si>
  <si>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</si>
  <si>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</si>
  <si>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</si>
  <si>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</si>
  <si>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</si>
  <si>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</si>
  <si>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</si>
  <si>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</si>
  <si>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</si>
  <si>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</si>
  <si>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</si>
  <si>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</si>
  <si>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</si>
  <si>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</si>
  <si>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</si>
  <si>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</si>
  <si>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</si>
  <si>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</si>
  <si>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</si>
  <si>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</si>
  <si>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</si>
  <si>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</si>
  <si>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</si>
  <si>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</si>
  <si>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</si>
  <si>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</si>
  <si>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</si>
  <si>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</si>
  <si>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</si>
  <si>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</si>
  <si>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</si>
  <si>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</si>
  <si>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</si>
  <si>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</si>
  <si>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</si>
  <si>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</si>
  <si>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</si>
  <si>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</si>
  <si>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</si>
  <si>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</si>
  <si>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</si>
  <si>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</si>
  <si>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</si>
  <si>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</si>
  <si>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</si>
  <si>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</si>
  <si>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</si>
  <si>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</si>
  <si>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</si>
  <si>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</si>
  <si>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</si>
  <si>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</si>
  <si>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</si>
  <si>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</si>
  <si>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</si>
  <si>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</si>
  <si>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</si>
  <si>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</si>
  <si>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</si>
  <si>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</si>
  <si>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</si>
  <si>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</si>
  <si>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</si>
  <si>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</si>
  <si>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</si>
  <si>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</si>
  <si>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</si>
  <si>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</si>
  <si>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</si>
  <si>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</si>
  <si>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</si>
  <si>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</si>
  <si>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</si>
  <si>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</si>
  <si>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</si>
  <si>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</si>
  <si>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</si>
  <si>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</si>
  <si>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</si>
  <si>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</si>
  <si>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</si>
  <si>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</si>
  <si>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</si>
  <si>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</si>
  <si>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</si>
  <si>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</si>
  <si>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</si>
  <si>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</si>
  <si>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</si>
  <si>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</si>
  <si>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</si>
  <si>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</si>
  <si>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</si>
  <si>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</si>
  <si>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</si>
  <si>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</si>
  <si>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</si>
  <si>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</si>
  <si>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</si>
  <si>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</si>
  <si>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</si>
  <si>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</si>
  <si>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</si>
  <si>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</si>
  <si>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</si>
  <si>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</si>
  <si>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</si>
  <si>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</si>
  <si>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</si>
  <si>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</si>
  <si>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</si>
  <si>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</si>
  <si>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</si>
  <si>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</si>
  <si>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</si>
  <si>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</si>
  <si>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</si>
  <si>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</si>
  <si>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</si>
  <si>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</si>
  <si>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</si>
  <si>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</si>
  <si>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</si>
  <si>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</si>
  <si>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</si>
  <si>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</si>
  <si>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</si>
  <si>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</si>
  <si>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</si>
  <si>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</si>
  <si>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</si>
  <si>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</si>
  <si>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</si>
  <si>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</si>
  <si>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</si>
  <si>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</si>
  <si>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</si>
  <si>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</si>
  <si>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</si>
  <si>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</si>
  <si>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</si>
  <si>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</si>
  <si>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</si>
  <si>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</si>
  <si>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</si>
  <si>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</si>
  <si>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</si>
  <si>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</si>
  <si>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</si>
  <si>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</si>
  <si>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</si>
  <si>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</si>
  <si>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</si>
  <si>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</si>
  <si>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</si>
  <si>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</si>
  <si>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</si>
  <si>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</si>
  <si>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</si>
  <si>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</si>
  <si>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</si>
  <si>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</si>
  <si>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</si>
  <si>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</si>
  <si>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</si>
  <si>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</si>
  <si>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</si>
  <si>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</si>
  <si>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</si>
  <si>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</si>
  <si>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</si>
  <si>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</si>
  <si>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</si>
  <si>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</si>
  <si>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</si>
  <si>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</si>
  <si>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</si>
  <si>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</si>
  <si>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</si>
  <si>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</si>
  <si>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</si>
  <si>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</si>
  <si>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</si>
  <si>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</si>
  <si>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</si>
  <si>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</si>
  <si>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</si>
  <si>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</si>
  <si>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</si>
  <si>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</si>
  <si>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</si>
  <si>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</si>
  <si>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</si>
  <si>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</si>
  <si>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</si>
  <si>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</si>
  <si>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</si>
  <si>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</si>
  <si>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</si>
  <si>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</si>
  <si>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</si>
  <si>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</si>
  <si>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</si>
  <si>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</si>
  <si>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</si>
  <si>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</si>
  <si>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</si>
  <si>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</si>
  <si>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</si>
  <si>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</si>
  <si>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</si>
  <si>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</si>
  <si>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</si>
  <si>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</si>
  <si>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</si>
  <si>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</si>
  <si>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</si>
  <si>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</si>
  <si>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</si>
  <si>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</si>
  <si>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</si>
  <si>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</si>
  <si>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</si>
  <si>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</si>
  <si>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</si>
  <si>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</si>
  <si>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</si>
  <si>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</si>
  <si>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</si>
  <si>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</si>
  <si>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</si>
  <si>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</si>
  <si>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</si>
  <si>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</si>
  <si>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</si>
  <si>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</si>
  <si>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</si>
  <si>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</si>
  <si>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</si>
  <si>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</si>
  <si>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</si>
  <si>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</si>
  <si>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</si>
  <si>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</si>
  <si>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</si>
  <si>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</si>
  <si>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</si>
  <si>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</si>
  <si>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</si>
  <si>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</si>
  <si>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</si>
  <si>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</si>
  <si>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</si>
  <si>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</si>
  <si>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</si>
  <si>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</si>
  <si>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</si>
  <si>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</si>
  <si>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</si>
  <si>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</si>
  <si>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</si>
  <si>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</si>
  <si>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</si>
  <si>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</si>
  <si>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</si>
  <si>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</si>
  <si>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</si>
  <si>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</si>
  <si>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</si>
  <si>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</si>
  <si>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</si>
  <si>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</si>
  <si>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</si>
  <si>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</si>
  <si>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</si>
  <si>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</si>
  <si>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</si>
  <si>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</si>
  <si>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</si>
  <si>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</si>
  <si>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</si>
  <si>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</si>
  <si>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</si>
  <si>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</si>
  <si>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</si>
  <si>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</si>
  <si>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</si>
  <si>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</si>
  <si>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</si>
  <si>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</si>
  <si>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</si>
  <si>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</si>
  <si>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</si>
  <si>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</si>
  <si>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</si>
  <si>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</si>
  <si>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</si>
  <si>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</si>
  <si>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</si>
  <si>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</si>
  <si>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</si>
  <si>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</si>
  <si>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</si>
  <si>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</si>
  <si>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</si>
  <si>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</si>
  <si>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</si>
  <si>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</si>
  <si>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</si>
  <si>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</si>
  <si>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</si>
  <si>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</si>
  <si>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</si>
  <si>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</si>
  <si>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</si>
  <si>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</si>
  <si>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</si>
  <si>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</si>
  <si>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</si>
  <si>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</si>
  <si>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</si>
  <si>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</si>
  <si>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</si>
  <si>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</si>
  <si>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</si>
  <si>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</si>
  <si>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</si>
  <si>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</si>
  <si>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</si>
  <si>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</si>
  <si>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</si>
  <si>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</si>
  <si>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</si>
  <si>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</si>
  <si>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</si>
  <si>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</si>
  <si>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</si>
  <si>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</si>
  <si>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</si>
  <si>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</si>
  <si>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</si>
  <si>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</si>
  <si>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</si>
  <si>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</si>
  <si>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</si>
  <si>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</si>
  <si>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</si>
  <si>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</si>
  <si>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</si>
  <si>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</si>
  <si>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</si>
  <si>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</si>
  <si>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</si>
  <si>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</si>
  <si>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</si>
  <si>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</si>
  <si>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</si>
  <si>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</si>
  <si>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</si>
  <si>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</si>
  <si>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</si>
  <si>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</si>
  <si>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</si>
  <si>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</si>
  <si>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</si>
  <si>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</si>
  <si>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</si>
  <si>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</si>
  <si>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</si>
  <si>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</si>
  <si>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</si>
  <si>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</si>
  <si>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</si>
  <si>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</si>
  <si>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</si>
  <si>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</si>
  <si>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</si>
  <si>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</si>
  <si>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</si>
  <si>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</si>
  <si>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</si>
  <si>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</si>
  <si>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</si>
  <si>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</si>
  <si>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</si>
  <si>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</si>
  <si>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</si>
  <si>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</si>
  <si>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</si>
  <si>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</si>
  <si>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</si>
  <si>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</si>
  <si>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</si>
  <si>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</si>
  <si>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</si>
  <si>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</si>
  <si>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</si>
  <si>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</si>
  <si>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</si>
  <si>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</si>
  <si>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</si>
  <si>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</si>
  <si>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</si>
  <si>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</si>
  <si>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</si>
  <si>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</si>
  <si>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</si>
  <si>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</si>
  <si>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</si>
  <si>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</si>
  <si>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</si>
  <si>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</si>
  <si>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</si>
  <si>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</si>
  <si>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</si>
  <si>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</si>
  <si>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</si>
  <si>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</si>
  <si>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</si>
  <si>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</si>
  <si>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</si>
  <si>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</si>
  <si>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</si>
  <si>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</si>
  <si>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</si>
  <si>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</si>
  <si>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</si>
  <si>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</si>
  <si>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</si>
  <si>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</si>
  <si>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</si>
  <si>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</si>
  <si>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</si>
  <si>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</si>
  <si>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</si>
  <si>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</si>
  <si>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</si>
  <si>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</si>
  <si>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</si>
  <si>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</si>
  <si>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</si>
  <si>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</si>
  <si>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</si>
  <si>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</si>
  <si>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</si>
  <si>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</si>
  <si>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</si>
  <si>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</si>
  <si>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</si>
  <si>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</si>
  <si>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</si>
  <si>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</si>
  <si>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</si>
  <si>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</si>
  <si>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</si>
  <si>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</si>
  <si>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</si>
  <si>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</si>
  <si>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</si>
  <si>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</si>
  <si>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</si>
  <si>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</si>
  <si>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</si>
  <si>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</si>
  <si>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</si>
  <si>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</si>
  <si>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</si>
  <si>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</si>
  <si>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</si>
  <si>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</si>
  <si>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</si>
  <si>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</si>
  <si>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</si>
  <si>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</si>
  <si>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</si>
  <si>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</si>
  <si>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</si>
  <si>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</si>
  <si>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</si>
  <si>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</si>
  <si>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</si>
  <si>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</si>
  <si>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</si>
  <si>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</si>
  <si>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</si>
  <si>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</si>
  <si>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</si>
  <si>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</si>
  <si>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</si>
  <si>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</si>
  <si>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</si>
  <si>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</si>
  <si>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</si>
  <si>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</si>
  <si>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</si>
  <si>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</si>
  <si>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</si>
  <si>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</si>
  <si>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</si>
  <si>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</si>
  <si>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</si>
  <si>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</si>
  <si>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</si>
  <si>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</si>
  <si>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</si>
  <si>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</si>
  <si>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</si>
  <si>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</si>
  <si>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</si>
  <si>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</si>
  <si>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</si>
  <si>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</si>
  <si>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</si>
  <si>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</si>
  <si>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</si>
  <si>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</si>
  <si>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</si>
  <si>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</si>
  <si>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</si>
  <si>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</si>
  <si>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</si>
  <si>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</si>
  <si>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</si>
  <si>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</si>
  <si>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</si>
  <si>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</si>
  <si>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</si>
  <si>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</si>
  <si>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</si>
  <si>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</si>
  <si>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</si>
  <si>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</si>
  <si>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</si>
  <si>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</si>
  <si>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</si>
  <si>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</si>
  <si>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</si>
  <si>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</si>
  <si>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</si>
  <si>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</si>
  <si>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</si>
  <si>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</si>
  <si>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</si>
  <si>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</si>
  <si>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</si>
  <si>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</si>
  <si>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</si>
  <si>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</si>
  <si>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</si>
  <si>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</si>
  <si>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</si>
  <si>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</si>
  <si>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</si>
  <si>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</si>
  <si>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</si>
  <si>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</si>
  <si>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</si>
  <si>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</si>
  <si>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</si>
  <si>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</si>
  <si>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</si>
  <si>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</si>
  <si>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</si>
  <si>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</si>
  <si>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</si>
  <si>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</si>
  <si>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</si>
  <si>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</si>
  <si>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</si>
  <si>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</si>
  <si>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</si>
  <si>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</si>
  <si>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</si>
  <si>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</si>
  <si>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</si>
  <si>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</si>
  <si>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</si>
  <si>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</si>
  <si>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</si>
  <si>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</si>
  <si>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</si>
  <si>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</si>
  <si>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</si>
  <si>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</si>
  <si>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</si>
  <si>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</si>
  <si>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</si>
  <si>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</si>
  <si>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</si>
  <si>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</si>
  <si>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</si>
  <si>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</si>
  <si>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</si>
  <si>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</si>
  <si>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</si>
  <si>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</si>
  <si>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</si>
  <si>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</si>
  <si>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</si>
  <si>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</si>
  <si>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</si>
  <si>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</si>
  <si>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</si>
  <si>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</si>
  <si>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</si>
  <si>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</si>
  <si>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</si>
  <si>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</si>
  <si>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</si>
  <si>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</si>
  <si>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</si>
  <si>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</si>
  <si>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</si>
  <si>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</si>
  <si>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</si>
  <si>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</si>
  <si>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</si>
  <si>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</si>
  <si>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</si>
  <si>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</si>
  <si>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</si>
  <si>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</si>
  <si>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</si>
  <si>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</si>
  <si>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</si>
  <si>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</si>
  <si>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</si>
  <si>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</si>
  <si>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</si>
  <si>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</si>
  <si>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</si>
  <si>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</si>
  <si>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</si>
  <si>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</si>
  <si>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</si>
  <si>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</si>
  <si>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</si>
  <si>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</si>
  <si>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</si>
  <si>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</si>
  <si>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</si>
  <si>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</si>
  <si>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</si>
  <si>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</si>
  <si>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</si>
  <si>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</si>
  <si>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</si>
  <si>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</si>
  <si>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</si>
  <si>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</si>
  <si>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</si>
  <si>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</si>
  <si>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</si>
  <si>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</si>
  <si>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</si>
  <si>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</si>
  <si>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</si>
  <si>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</si>
  <si>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</si>
  <si>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</si>
  <si>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</si>
  <si>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</si>
  <si>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</si>
  <si>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</si>
  <si>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</si>
  <si>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</si>
  <si>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</si>
  <si>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</si>
  <si>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</si>
  <si>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</si>
  <si>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</si>
  <si>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</si>
  <si>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</si>
  <si>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</si>
  <si>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</si>
  <si>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</si>
  <si>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</si>
  <si>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</si>
  <si>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</si>
  <si>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</si>
  <si>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</si>
  <si>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</si>
  <si>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</si>
  <si>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</si>
  <si>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</si>
  <si>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</si>
  <si>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</si>
  <si>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</si>
  <si>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</si>
  <si>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</si>
  <si>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</si>
  <si>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</si>
  <si>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</si>
  <si>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</si>
  <si>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</si>
  <si>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</si>
  <si>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</si>
  <si>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</si>
  <si>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</si>
  <si>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</si>
  <si>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</si>
  <si>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</si>
  <si>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</si>
  <si>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</si>
  <si>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</si>
  <si>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</si>
  <si>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</si>
  <si>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</si>
  <si>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</si>
  <si>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</si>
  <si>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</si>
  <si>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</si>
  <si>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</si>
  <si>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</si>
  <si>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</si>
  <si>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</si>
  <si>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</si>
  <si>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</si>
  <si>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</si>
  <si>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</si>
  <si>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</si>
  <si>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</si>
  <si>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</si>
  <si>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</si>
  <si>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</si>
  <si>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</si>
  <si>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</si>
  <si>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</si>
  <si>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</si>
  <si>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</si>
  <si>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</si>
  <si>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</si>
  <si>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</si>
  <si>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</si>
  <si>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</si>
  <si>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</si>
  <si>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</si>
  <si>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</si>
  <si>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</si>
  <si>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</si>
  <si>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</si>
  <si>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</si>
  <si>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</si>
  <si>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</si>
  <si>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</si>
  <si>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</si>
  <si>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</si>
  <si>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</si>
  <si>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</si>
  <si>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</si>
  <si>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</si>
  <si>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</si>
  <si>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</si>
  <si>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</si>
  <si>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</si>
  <si>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</si>
  <si>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</si>
  <si>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</si>
  <si>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</si>
  <si>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</si>
  <si>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</si>
  <si>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</si>
  <si>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</si>
  <si>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</si>
  <si>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</si>
  <si>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</si>
  <si>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</si>
  <si>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</si>
  <si>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</si>
  <si>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</si>
  <si>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</si>
  <si>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</si>
  <si>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</si>
  <si>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</si>
  <si>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</si>
  <si>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</si>
  <si>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</si>
  <si>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</si>
  <si>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</si>
  <si>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</si>
  <si>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</si>
  <si>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</si>
  <si>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</si>
  <si>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</si>
  <si>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</si>
  <si>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</si>
  <si>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</si>
  <si>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</si>
  <si>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</si>
  <si>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</si>
  <si>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</si>
  <si>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</si>
  <si>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</si>
  <si>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</si>
  <si>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</si>
  <si>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</si>
  <si>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</si>
  <si>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</si>
  <si>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</si>
  <si>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</si>
  <si>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</si>
  <si>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</si>
  <si>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</si>
  <si>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</si>
  <si>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</si>
  <si>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</si>
  <si>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</si>
  <si>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</si>
  <si>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</si>
  <si>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</si>
  <si>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</si>
  <si>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</si>
  <si>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</si>
  <si>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</si>
  <si>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</si>
  <si>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</si>
  <si>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</si>
  <si>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</si>
  <si>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</si>
  <si>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</si>
  <si>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</si>
  <si>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</si>
  <si>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</si>
  <si>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</si>
  <si>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</si>
  <si>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</si>
  <si>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</si>
  <si>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</si>
  <si>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</si>
  <si>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</si>
  <si>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</si>
  <si>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</si>
  <si>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</si>
  <si>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</si>
  <si>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</si>
  <si>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</si>
  <si>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</si>
  <si>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</si>
  <si>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</si>
  <si>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</si>
  <si>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</si>
  <si>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</si>
  <si>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</si>
  <si>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</si>
  <si>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</si>
  <si>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</si>
  <si>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</si>
  <si>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</si>
  <si>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</si>
  <si>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</si>
  <si>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</si>
  <si>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</si>
  <si>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</si>
  <si>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</si>
  <si>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</si>
  <si>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</si>
  <si>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</si>
  <si>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</si>
  <si>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</si>
  <si>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</si>
  <si>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</si>
  <si>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</si>
  <si>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</si>
  <si>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</si>
  <si>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</si>
  <si>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</si>
  <si>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</si>
  <si>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</si>
  <si>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</si>
  <si>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</si>
  <si>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</si>
  <si>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</si>
  <si>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</si>
  <si>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</si>
  <si>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</si>
  <si>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</si>
  <si>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</si>
  <si>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</si>
  <si>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</si>
  <si>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</si>
  <si>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</si>
  <si>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</si>
  <si>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</si>
  <si>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</si>
  <si>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</si>
  <si>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</si>
  <si>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</si>
  <si>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</si>
  <si>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</si>
  <si>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</si>
  <si>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</si>
  <si>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</si>
  <si>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</si>
  <si>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</si>
  <si>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</si>
  <si>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</si>
  <si>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</si>
  <si>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</si>
  <si>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</si>
  <si>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</si>
  <si>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</si>
  <si>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</si>
  <si>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</si>
  <si>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</si>
  <si>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</si>
  <si>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</si>
  <si>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</si>
  <si>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</si>
  <si>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</si>
  <si>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</si>
  <si>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</si>
  <si>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</si>
  <si>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</si>
  <si>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</si>
  <si>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</si>
  <si>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</si>
  <si>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</si>
  <si>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</si>
  <si>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</si>
  <si>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</si>
  <si>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</si>
  <si>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</si>
  <si>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</si>
  <si>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</si>
  <si>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</si>
  <si>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</si>
  <si>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</si>
  <si>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</si>
  <si>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</si>
  <si>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</si>
  <si>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</si>
  <si>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</si>
  <si>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</si>
  <si>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</si>
  <si>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</si>
  <si>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</si>
  <si>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</si>
  <si>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</si>
  <si>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</si>
  <si>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</si>
  <si>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</si>
  <si>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</si>
  <si>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</si>
  <si>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</si>
  <si>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</si>
  <si>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</si>
  <si>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</si>
  <si>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</si>
  <si>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</si>
  <si>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</si>
  <si>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</si>
  <si>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</si>
  <si>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</si>
  <si>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</si>
  <si>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</si>
  <si>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</si>
  <si>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</si>
  <si>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</si>
  <si>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</si>
  <si>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</si>
  <si>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</si>
  <si>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</si>
  <si>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</si>
  <si>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</si>
  <si>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</si>
  <si>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</si>
  <si>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</si>
  <si>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</si>
  <si>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</si>
  <si>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</si>
  <si>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</si>
  <si>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</si>
  <si>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</si>
  <si>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</si>
  <si>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</si>
  <si>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</si>
  <si>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</si>
  <si>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</si>
  <si>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</si>
  <si>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</si>
  <si>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</si>
  <si>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</si>
  <si>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</si>
  <si>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</si>
  <si>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</si>
  <si>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</si>
  <si>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</si>
  <si>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</si>
  <si>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</si>
  <si>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</si>
  <si>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</si>
  <si>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</si>
  <si>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</si>
  <si>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</si>
  <si>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</si>
  <si>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</si>
  <si>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</si>
  <si>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</si>
  <si>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</si>
  <si>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</si>
  <si>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</si>
  <si>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</si>
  <si>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</si>
  <si>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</si>
  <si>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</si>
  <si>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</si>
  <si>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</si>
  <si>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</si>
  <si>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</si>
  <si>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</si>
  <si>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</si>
  <si>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</si>
  <si>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</si>
  <si>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</si>
  <si>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</si>
  <si>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</si>
  <si>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</si>
  <si>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</si>
  <si>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</si>
  <si>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</si>
  <si>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</si>
  <si>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</si>
  <si>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</si>
  <si>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</si>
  <si>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</si>
  <si>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</si>
  <si>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</si>
  <si>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</si>
  <si>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</si>
  <si>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</si>
  <si>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</si>
  <si>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</si>
  <si>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</si>
  <si>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</si>
  <si>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</si>
  <si>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</si>
  <si>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</si>
  <si>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</si>
  <si>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</si>
  <si>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</si>
  <si>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</si>
  <si>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</si>
  <si>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</si>
  <si>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</si>
  <si>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</si>
  <si>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</si>
  <si>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</si>
  <si>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</si>
  <si>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</si>
  <si>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</si>
  <si>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</si>
  <si>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</si>
  <si>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</si>
  <si>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</si>
  <si>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</si>
  <si>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</si>
  <si>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</si>
  <si>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</si>
  <si>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</si>
  <si>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</si>
  <si>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</si>
  <si>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</si>
  <si>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</si>
  <si>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</si>
  <si>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</si>
  <si>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</si>
  <si>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</si>
  <si>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</si>
  <si>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</si>
  <si>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</si>
  <si>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</si>
  <si>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</si>
  <si>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</si>
  <si>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</si>
  <si>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</si>
  <si>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</si>
  <si>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</si>
  <si>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</si>
  <si>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</si>
  <si>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</si>
  <si>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</si>
  <si>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</si>
  <si>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</si>
  <si>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</si>
  <si>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</si>
  <si>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</si>
  <si>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</si>
  <si>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</si>
  <si>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</si>
  <si>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</si>
  <si>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</si>
  <si>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</si>
  <si>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</si>
  <si>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</si>
  <si>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</si>
  <si>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</si>
  <si>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</si>
  <si>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</si>
  <si>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</si>
  <si>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</si>
  <si>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</si>
  <si>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</si>
  <si>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</si>
  <si>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</si>
  <si>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</si>
  <si>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</si>
  <si>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</si>
  <si>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</si>
  <si>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</si>
  <si>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</si>
  <si>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</si>
  <si>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</si>
  <si>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</si>
  <si>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</si>
  <si>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</si>
  <si>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</si>
  <si>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</si>
  <si>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</si>
  <si>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</si>
  <si>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</si>
  <si>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</si>
  <si>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</si>
  <si>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</si>
  <si>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</si>
  <si>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</si>
  <si>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</si>
  <si>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</si>
  <si>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</si>
  <si>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</si>
  <si>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</si>
  <si>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</si>
  <si>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</si>
  <si>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</si>
  <si>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</si>
  <si>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</si>
  <si>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</si>
  <si>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</si>
  <si>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</si>
  <si>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</si>
  <si>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</si>
  <si>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</si>
  <si>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</si>
  <si>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</si>
  <si>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</si>
  <si>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</si>
  <si>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</si>
  <si>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</si>
  <si>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</si>
  <si>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</si>
  <si>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</si>
  <si>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</si>
  <si>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</si>
  <si>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</si>
  <si>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</si>
  <si>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</si>
  <si>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</si>
  <si>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</si>
  <si>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</si>
  <si>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</si>
  <si>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</si>
  <si>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</si>
  <si>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</si>
  <si>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</si>
  <si>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</si>
  <si>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</si>
  <si>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</si>
  <si>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</si>
  <si>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</si>
  <si>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</si>
  <si>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</si>
  <si>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</si>
  <si>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</si>
  <si>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</si>
  <si>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</si>
  <si>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</si>
  <si>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</si>
  <si>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</si>
  <si>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</si>
  <si>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</si>
  <si>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</si>
  <si>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</si>
  <si>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</si>
  <si>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</si>
  <si>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</si>
  <si>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</si>
  <si>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</si>
  <si>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</si>
  <si>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</si>
  <si>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</si>
  <si>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</si>
  <si>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</si>
  <si>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</si>
  <si>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</si>
  <si>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</si>
  <si>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</si>
  <si>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</si>
  <si>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</si>
  <si>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</si>
  <si>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</si>
  <si>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</si>
  <si>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</si>
  <si>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</si>
  <si>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</si>
  <si>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</si>
  <si>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</si>
  <si>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</si>
  <si>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</si>
  <si>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</si>
  <si>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</si>
  <si>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</si>
  <si>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</si>
  <si>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</si>
  <si>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</si>
  <si>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</si>
  <si>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</si>
  <si>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</si>
  <si>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</si>
  <si>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</si>
  <si>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</si>
  <si>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</si>
  <si>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</si>
  <si>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</si>
  <si>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</si>
  <si>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</si>
  <si>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</si>
  <si>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</si>
  <si>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</si>
  <si>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</si>
  <si>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</si>
  <si>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</si>
  <si>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</si>
  <si>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</si>
  <si>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</si>
  <si>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</si>
  <si>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</si>
  <si>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</si>
  <si>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</si>
  <si>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</si>
  <si>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</si>
  <si>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</si>
  <si>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</si>
  <si>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</si>
  <si>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</si>
  <si>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</si>
  <si>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</si>
  <si>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</si>
  <si>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</si>
  <si>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</si>
  <si>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</si>
  <si>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</si>
  <si>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</si>
  <si>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</si>
  <si>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</si>
  <si>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</si>
  <si>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</si>
  <si>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</si>
  <si>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</si>
  <si>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</si>
  <si>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</si>
  <si>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</si>
  <si>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</si>
  <si>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</si>
  <si>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</si>
  <si>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</si>
  <si>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</si>
  <si>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</si>
  <si>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</si>
  <si>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</si>
  <si>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</si>
  <si>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</si>
  <si>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</si>
  <si>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</si>
  <si>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</si>
  <si>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</si>
  <si>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</si>
  <si>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</si>
  <si>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</si>
  <si>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</si>
  <si>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</si>
  <si>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</si>
  <si>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</si>
  <si>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</si>
  <si>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</si>
  <si>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</si>
  <si>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</si>
  <si>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</si>
  <si>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</si>
  <si>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</si>
  <si>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</si>
  <si>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</si>
  <si>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</si>
  <si>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</si>
  <si>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</si>
  <si>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</si>
  <si>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</si>
  <si>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</si>
  <si>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</si>
  <si>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</si>
  <si>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</si>
  <si>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</si>
  <si>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</si>
  <si>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</si>
  <si>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</si>
  <si>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</si>
  <si>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</si>
  <si>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</si>
  <si>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</si>
  <si>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</si>
  <si>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</si>
  <si>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</si>
  <si>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</si>
  <si>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</si>
  <si>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</si>
  <si>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</si>
  <si>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</si>
  <si>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</si>
  <si>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</si>
  <si>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</si>
  <si>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</si>
  <si>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</si>
  <si>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</si>
  <si>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</si>
  <si>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</si>
  <si>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</si>
  <si>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</si>
  <si>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</si>
  <si>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</si>
  <si>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</si>
  <si>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</si>
  <si>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</si>
  <si>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</si>
  <si>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</si>
  <si>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</si>
  <si>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</si>
  <si>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</si>
  <si>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</si>
  <si>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</si>
  <si>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</si>
  <si>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</si>
  <si>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</si>
  <si>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</si>
  <si>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</si>
  <si>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</si>
  <si>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</si>
  <si>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</si>
  <si>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</si>
  <si>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</si>
  <si>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</si>
  <si>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</si>
  <si>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</si>
  <si>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</si>
  <si>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</si>
  <si>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</si>
  <si>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</si>
  <si>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</si>
  <si>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</si>
  <si>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</si>
  <si>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</si>
  <si>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</si>
  <si>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</si>
  <si>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</si>
  <si>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</si>
  <si>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</si>
  <si>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</si>
  <si>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</si>
  <si>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</si>
  <si>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</si>
  <si>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</si>
  <si>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</si>
  <si>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</si>
  <si>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</si>
  <si>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</si>
  <si>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</si>
  <si>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</si>
  <si>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</si>
  <si>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</si>
  <si>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</si>
  <si>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</si>
  <si>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</si>
  <si>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</si>
  <si>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</si>
  <si>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</si>
  <si>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</si>
  <si>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</si>
  <si>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</si>
  <si>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</si>
  <si>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</si>
  <si>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</si>
  <si>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</si>
  <si>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</si>
  <si>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</si>
  <si>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</si>
  <si>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</si>
  <si>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</si>
  <si>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</si>
  <si>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</si>
  <si>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</si>
  <si>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</si>
  <si>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</si>
  <si>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</si>
  <si>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</si>
  <si>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</si>
  <si>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</si>
  <si>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</si>
  <si>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</si>
  <si>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</si>
  <si>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</si>
  <si>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</si>
  <si>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</si>
  <si>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</si>
  <si>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</si>
  <si>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</si>
  <si>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</si>
  <si>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</si>
  <si>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</si>
  <si>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</si>
  <si>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</si>
  <si>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</si>
  <si>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</si>
  <si>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</si>
  <si>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</si>
  <si>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</si>
  <si>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</si>
  <si>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</si>
  <si>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</si>
  <si>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</si>
  <si>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</si>
  <si>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</si>
  <si>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</si>
  <si>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</si>
  <si>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</si>
  <si>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</si>
  <si>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</si>
  <si>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</si>
  <si>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</si>
  <si>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</si>
  <si>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</si>
  <si>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</si>
  <si>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</si>
  <si>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</si>
  <si>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</si>
  <si>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</si>
  <si>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</si>
  <si>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</si>
  <si>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</si>
  <si>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</si>
  <si>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</si>
  <si>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</si>
  <si>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</si>
  <si>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</si>
  <si>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</si>
  <si>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</si>
  <si>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</si>
  <si>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</si>
  <si>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</si>
  <si>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</si>
  <si>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</si>
  <si>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</si>
  <si>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</si>
  <si>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</si>
  <si>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</si>
  <si>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</si>
  <si>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</si>
  <si>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</si>
  <si>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</si>
  <si>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</si>
  <si>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</si>
  <si>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</si>
  <si>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</si>
  <si>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</si>
  <si>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</si>
  <si>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</si>
  <si>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</si>
  <si>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</si>
  <si>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</si>
  <si>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</si>
  <si>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</si>
  <si>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</si>
  <si>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</si>
  <si>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</si>
  <si>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</si>
  <si>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</si>
  <si>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</si>
  <si>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</si>
  <si>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</si>
  <si>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</si>
  <si>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</si>
  <si>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</si>
  <si>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</si>
  <si>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</si>
  <si>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</si>
  <si>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</si>
  <si>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</si>
  <si>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</si>
  <si>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</si>
  <si>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</si>
  <si>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</si>
  <si>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</si>
  <si>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</si>
  <si>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</si>
  <si>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</si>
  <si>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</si>
  <si>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</si>
  <si>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</si>
  <si>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</si>
  <si>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</si>
  <si>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</si>
  <si>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</si>
  <si>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</si>
  <si>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</si>
  <si>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</si>
  <si>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</si>
  <si>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</si>
  <si>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</si>
  <si>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</si>
  <si>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</si>
  <si>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</si>
  <si>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</si>
  <si>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</si>
  <si>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</si>
  <si>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</si>
  <si>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</si>
  <si>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</si>
  <si>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</si>
  <si>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</si>
  <si>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</si>
  <si>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</si>
  <si>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</si>
  <si>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</si>
  <si>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</si>
  <si>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</si>
  <si>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</si>
  <si>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</si>
  <si>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</si>
  <si>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</si>
  <si>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</si>
  <si>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</si>
  <si>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</si>
  <si>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</si>
  <si>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</si>
  <si>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</si>
  <si>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</si>
  <si>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</si>
  <si>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</si>
  <si>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</si>
  <si>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</si>
  <si>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</si>
  <si>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</si>
  <si>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</si>
  <si>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</si>
  <si>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</si>
  <si>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</si>
  <si>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</si>
  <si>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</si>
  <si>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</si>
  <si>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</si>
  <si>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</si>
  <si>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</si>
  <si>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</si>
  <si>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</si>
  <si>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</si>
  <si>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</si>
  <si>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</si>
  <si>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</si>
  <si>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</si>
  <si>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</si>
  <si>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</si>
  <si>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</si>
  <si>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</si>
  <si>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</si>
  <si>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</si>
  <si>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</si>
  <si>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</si>
  <si>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</si>
  <si>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</si>
  <si>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</si>
  <si>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</si>
  <si>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</si>
  <si>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</si>
  <si>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</si>
  <si>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</si>
  <si>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</si>
  <si>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</si>
  <si>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</si>
  <si>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</si>
  <si>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</si>
  <si>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</si>
  <si>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</si>
  <si>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</si>
  <si>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</si>
  <si>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</si>
  <si>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</si>
  <si>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</si>
  <si>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</si>
  <si>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</si>
  <si>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</si>
  <si>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</si>
  <si>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</si>
  <si>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</si>
  <si>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</si>
  <si>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</si>
  <si>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</si>
  <si>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</si>
  <si>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</si>
  <si>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</si>
  <si>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</si>
  <si>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</si>
  <si>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</si>
  <si>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</si>
  <si>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</si>
  <si>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</si>
  <si>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</si>
  <si>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</si>
  <si>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</si>
  <si>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</si>
  <si>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</si>
  <si>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</si>
  <si>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</si>
  <si>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</si>
  <si>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</si>
  <si>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</si>
  <si>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</si>
  <si>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</si>
  <si>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</si>
  <si>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</si>
  <si>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</si>
  <si>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</si>
  <si>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</si>
  <si>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</si>
  <si>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</si>
  <si>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</si>
  <si>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</si>
  <si>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</si>
  <si>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</si>
  <si>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</si>
  <si>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</si>
  <si>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</si>
  <si>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</si>
  <si>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</si>
  <si>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</si>
  <si>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</si>
  <si>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</si>
  <si>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</si>
  <si>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</si>
  <si>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</si>
  <si>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</si>
  <si>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</si>
  <si>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</si>
  <si>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</si>
  <si>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</si>
  <si>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</si>
  <si>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</si>
  <si>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</si>
  <si>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</si>
  <si>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</si>
  <si>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</si>
  <si>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</si>
  <si>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</si>
  <si>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</si>
  <si>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</si>
  <si>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</si>
  <si>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</si>
  <si>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</si>
  <si>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</si>
  <si>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</si>
  <si>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</si>
  <si>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</si>
  <si>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</si>
  <si>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</si>
  <si>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</si>
  <si>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</si>
  <si>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</si>
  <si>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</si>
  <si>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</si>
  <si>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</si>
  <si>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</si>
  <si>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</si>
  <si>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</si>
  <si>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</si>
  <si>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</si>
  <si>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</si>
  <si>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</si>
  <si>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</si>
  <si>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</si>
  <si>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</si>
  <si>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</si>
  <si>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</si>
  <si>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</si>
  <si>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</si>
  <si>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</si>
  <si>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</si>
  <si>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</si>
  <si>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</si>
  <si>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</si>
  <si>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</si>
  <si>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</si>
  <si>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</si>
  <si>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</si>
  <si>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</si>
  <si>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</si>
  <si>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</si>
  <si>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</si>
  <si>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</si>
  <si>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</si>
  <si>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</si>
  <si>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</si>
  <si>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</si>
  <si>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</si>
  <si>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</si>
  <si>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</si>
  <si>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</si>
  <si>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</si>
  <si>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</si>
  <si>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</si>
  <si>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</si>
  <si>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</si>
  <si>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</si>
  <si>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</si>
  <si>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</si>
  <si>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</si>
  <si>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</si>
  <si>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</si>
  <si>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</si>
  <si>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</si>
  <si>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</si>
  <si>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</si>
  <si>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</si>
  <si>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</si>
  <si>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</si>
  <si>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</si>
  <si>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</si>
  <si>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</si>
  <si>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</si>
  <si>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</si>
  <si>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</si>
  <si>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</si>
  <si>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</si>
  <si>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</si>
  <si>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</si>
  <si>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</si>
  <si>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</si>
  <si>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</si>
  <si>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</si>
  <si>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</si>
  <si>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</si>
  <si>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</si>
  <si>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</si>
  <si>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</si>
  <si>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</si>
  <si>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</si>
  <si>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</si>
  <si>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</si>
  <si>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</si>
  <si>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</si>
  <si>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</si>
  <si>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</si>
  <si>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</si>
  <si>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</si>
  <si>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</si>
  <si>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</si>
  <si>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</si>
  <si>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</si>
  <si>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</si>
  <si>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</si>
  <si>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</si>
  <si>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</si>
  <si>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</si>
  <si>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</si>
  <si>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</si>
  <si>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</si>
  <si>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</si>
  <si>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</si>
  <si>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</si>
  <si>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</si>
  <si>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</si>
  <si>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</si>
  <si>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</si>
  <si>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</si>
  <si>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</si>
  <si>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</si>
  <si>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</si>
  <si>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</si>
  <si>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</si>
  <si>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</si>
  <si>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</si>
  <si>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</si>
  <si>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</si>
  <si>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</si>
  <si>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</si>
  <si>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</si>
  <si>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</si>
  <si>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</si>
  <si>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</si>
  <si>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</si>
  <si>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</si>
  <si>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</si>
  <si>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</si>
  <si>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</si>
  <si>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</si>
  <si>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</si>
  <si>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</si>
  <si>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</si>
  <si>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</si>
  <si>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</si>
  <si>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</si>
  <si>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</si>
  <si>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</si>
  <si>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</si>
  <si>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</si>
  <si>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</si>
  <si>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</si>
  <si>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</si>
  <si>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</si>
  <si>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</si>
  <si>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</si>
  <si>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</si>
  <si>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</si>
  <si>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</si>
  <si>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</si>
  <si>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</si>
  <si>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</si>
  <si>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</si>
  <si>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</si>
  <si>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</si>
  <si>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</si>
  <si>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</si>
  <si>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</si>
  <si>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</si>
  <si>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</si>
  <si>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</si>
  <si>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</si>
  <si>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</si>
  <si>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</si>
  <si>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</si>
  <si>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</si>
  <si>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</si>
  <si>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</si>
  <si>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</si>
  <si>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</si>
  <si>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</si>
  <si>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</si>
  <si>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</si>
  <si>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</si>
  <si>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</si>
  <si>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</si>
  <si>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</si>
  <si>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</si>
  <si>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</si>
  <si>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</si>
  <si>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</si>
  <si>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</si>
  <si>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</si>
  <si>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</si>
  <si>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</si>
  <si>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</si>
  <si>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</si>
  <si>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</si>
  <si>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</si>
  <si>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</si>
  <si>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</si>
  <si>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</si>
  <si>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</si>
  <si>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</si>
  <si>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</si>
  <si>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</si>
  <si>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</si>
  <si>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</si>
  <si>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</si>
  <si>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</si>
  <si>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</si>
  <si>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</si>
  <si>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</si>
  <si>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</si>
  <si>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</si>
  <si>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</si>
  <si>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</si>
  <si>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</si>
  <si>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</si>
  <si>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</si>
  <si>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</si>
  <si>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</si>
  <si>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</si>
  <si>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</si>
  <si>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</si>
  <si>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</si>
  <si>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</si>
  <si>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</si>
  <si>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</si>
  <si>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</si>
  <si>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</si>
  <si>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</si>
  <si>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</si>
  <si>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</si>
  <si>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</si>
  <si>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</si>
  <si>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</si>
  <si>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</si>
  <si>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</si>
  <si>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</si>
  <si>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</si>
  <si>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</si>
  <si>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</si>
  <si>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</si>
  <si>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</si>
  <si>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</si>
  <si>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</si>
  <si>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</si>
  <si>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</si>
  <si>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</si>
  <si>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</si>
  <si>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</si>
  <si>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</si>
  <si>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</si>
  <si>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</si>
  <si>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</si>
  <si>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</si>
  <si>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</si>
  <si>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</si>
  <si>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</si>
  <si>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</si>
  <si>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</si>
  <si>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</si>
  <si>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</si>
  <si>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</si>
  <si>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</si>
  <si>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</si>
  <si>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</si>
  <si>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</si>
  <si>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</si>
  <si>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</si>
  <si>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</si>
  <si>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</si>
  <si>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</si>
  <si>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</si>
  <si>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</si>
  <si>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</si>
  <si>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</si>
  <si>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</si>
  <si>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</si>
  <si>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</si>
  <si>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</si>
  <si>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</si>
  <si>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</si>
  <si>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</si>
  <si>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</si>
  <si>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</si>
  <si>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</si>
  <si>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</si>
  <si>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</si>
  <si>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</si>
  <si>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</si>
  <si>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</si>
  <si>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</si>
  <si>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</si>
  <si>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</si>
  <si>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</si>
  <si>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</si>
  <si>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</si>
  <si>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</si>
  <si>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</si>
  <si>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</si>
  <si>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</si>
  <si>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</si>
  <si>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</si>
  <si>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</si>
  <si>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</si>
  <si>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</si>
  <si>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</si>
  <si>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</si>
  <si>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</si>
  <si>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</si>
  <si>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</si>
  <si>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</si>
  <si>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</si>
  <si>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</si>
  <si>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</si>
  <si>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</si>
  <si>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</si>
  <si>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</si>
  <si>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</si>
  <si>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</si>
  <si>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</si>
  <si>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</si>
  <si>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</si>
  <si>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</si>
  <si>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</si>
  <si>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</si>
  <si>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</si>
  <si>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</si>
  <si>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</si>
  <si>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</si>
  <si>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</si>
  <si>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</si>
  <si>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</si>
  <si>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</si>
  <si>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</si>
  <si>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</si>
  <si>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</si>
  <si>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</si>
  <si>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</si>
  <si>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</si>
  <si>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</si>
  <si>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</si>
  <si>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</si>
  <si>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</si>
  <si>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</si>
  <si>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</si>
  <si>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</si>
  <si>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</si>
  <si>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</si>
  <si>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</si>
  <si>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</si>
  <si>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</si>
  <si>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</si>
  <si>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</si>
  <si>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</si>
  <si>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</si>
  <si>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</si>
  <si>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</si>
  <si>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</si>
  <si>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</si>
  <si>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</si>
  <si>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</si>
  <si>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</si>
  <si>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</si>
  <si>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</si>
  <si>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</si>
  <si>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</si>
  <si>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</si>
  <si>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</si>
  <si>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</si>
  <si>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</si>
  <si>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</si>
  <si>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</si>
  <si>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</si>
  <si>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</si>
  <si>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</si>
  <si>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</si>
  <si>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</si>
  <si>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</si>
  <si>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</si>
  <si>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</si>
  <si>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</si>
  <si>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</si>
  <si>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</si>
  <si>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</si>
  <si>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</si>
  <si>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</si>
  <si>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</si>
  <si>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</si>
  <si>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</si>
  <si>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</si>
  <si>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</si>
  <si>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</si>
  <si>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</si>
  <si>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</si>
  <si>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</si>
  <si>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</si>
  <si>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</si>
  <si>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</si>
  <si>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</si>
  <si>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</si>
  <si>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</si>
  <si>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</si>
  <si>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</si>
  <si>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</si>
  <si>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</si>
  <si>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</si>
  <si>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</si>
  <si>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</si>
  <si>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</si>
  <si>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</si>
  <si>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</si>
  <si>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</si>
  <si>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</si>
  <si>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</si>
  <si>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</si>
  <si>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</si>
  <si>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</si>
  <si>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</si>
  <si>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</si>
  <si>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</si>
  <si>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</si>
  <si>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</si>
  <si>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</si>
  <si>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</si>
  <si>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</si>
  <si>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</si>
  <si>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</si>
  <si>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</si>
  <si>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</si>
  <si>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</si>
  <si>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</si>
  <si>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</si>
  <si>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</si>
  <si>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</si>
  <si>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</si>
  <si>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</si>
  <si>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</si>
  <si>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</si>
  <si>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</si>
  <si>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</si>
  <si>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</si>
  <si>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</si>
  <si>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</si>
  <si>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</si>
  <si>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</si>
  <si>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</si>
  <si>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</si>
  <si>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</si>
  <si>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</si>
  <si>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</si>
  <si>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</si>
  <si>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</si>
  <si>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</si>
  <si>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</si>
  <si>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</si>
  <si>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</si>
  <si>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</si>
  <si>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</si>
  <si>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</si>
  <si>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</si>
  <si>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</si>
  <si>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</si>
  <si>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</si>
  <si>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</si>
  <si>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</si>
  <si>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</si>
  <si>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</si>
  <si>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</si>
  <si>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</si>
  <si>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</si>
  <si>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</si>
  <si>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</si>
  <si>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</si>
  <si>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</si>
  <si>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</si>
  <si>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</si>
  <si>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</si>
  <si>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</si>
  <si>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</si>
  <si>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</si>
  <si>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</si>
  <si>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</si>
  <si>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</si>
  <si>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</si>
  <si>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</si>
  <si>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</si>
  <si>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</si>
  <si>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</si>
  <si>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</si>
  <si>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</si>
  <si>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</si>
  <si>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</si>
  <si>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</si>
  <si>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</si>
  <si>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</si>
  <si>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</si>
  <si>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</si>
  <si>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</si>
  <si>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</si>
  <si>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</si>
  <si>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</si>
  <si>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</si>
  <si>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</si>
  <si>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</si>
  <si>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</si>
  <si>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</si>
  <si>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</si>
  <si>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</si>
  <si>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</si>
  <si>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</si>
  <si>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</si>
  <si>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</si>
  <si>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</si>
  <si>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</si>
  <si>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</si>
  <si>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</si>
  <si>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</si>
  <si>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</si>
  <si>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</si>
  <si>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</si>
  <si>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</si>
  <si>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</si>
  <si>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</si>
  <si>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</si>
  <si>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</si>
  <si>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</si>
  <si>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</si>
  <si>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</si>
  <si>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</si>
  <si>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</si>
  <si>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</si>
  <si>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</si>
  <si>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</si>
  <si>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</si>
  <si>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</si>
  <si>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</si>
  <si>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</si>
  <si>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</si>
  <si>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</si>
  <si>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</si>
  <si>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</si>
  <si>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</si>
  <si>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</si>
  <si>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</si>
  <si>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</si>
  <si>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</si>
  <si>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</si>
  <si>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</si>
  <si>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</si>
  <si>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</si>
  <si>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</si>
  <si>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</si>
  <si>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</si>
  <si>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</si>
  <si>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</si>
  <si>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</si>
  <si>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</si>
  <si>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</si>
  <si>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</si>
  <si>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</si>
  <si>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</si>
  <si>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</si>
  <si>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</si>
  <si>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</si>
  <si>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</si>
  <si>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</si>
  <si>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</si>
  <si>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</si>
  <si>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</si>
  <si>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</si>
  <si>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</si>
  <si>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</si>
  <si>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</si>
  <si>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</si>
  <si>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</si>
  <si>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</si>
  <si>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</si>
  <si>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</si>
  <si>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</si>
  <si>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</si>
  <si>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</si>
  <si>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</si>
  <si>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</si>
  <si>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</si>
  <si>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</si>
  <si>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</si>
  <si>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</si>
  <si>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</si>
  <si>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</si>
  <si>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</si>
  <si>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</si>
  <si>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</si>
  <si>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</si>
  <si>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</si>
  <si>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</si>
  <si>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</si>
  <si>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</si>
  <si>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</si>
  <si>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</si>
  <si>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</si>
  <si>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</si>
  <si>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</si>
  <si>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</si>
  <si>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</si>
  <si>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</si>
  <si>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</si>
  <si>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</si>
  <si>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</si>
  <si>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</si>
  <si>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</si>
  <si>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</si>
  <si>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</si>
  <si>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</si>
  <si>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</si>
  <si>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</si>
  <si>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</si>
  <si>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</si>
  <si>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</si>
  <si>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</si>
  <si>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</si>
  <si>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</si>
  <si>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</si>
  <si>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</si>
  <si>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</si>
  <si>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</si>
  <si>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</si>
  <si>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</si>
  <si>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</si>
  <si>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</si>
  <si>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</si>
  <si>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</si>
  <si>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</si>
  <si>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</si>
  <si>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</si>
  <si>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</si>
  <si>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</si>
  <si>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</si>
  <si>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</si>
  <si>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</si>
  <si>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</si>
  <si>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</si>
  <si>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</si>
  <si>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</si>
  <si>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</si>
  <si>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</si>
  <si>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</si>
  <si>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</si>
  <si>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</si>
  <si>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</si>
  <si>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</si>
  <si>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</si>
  <si>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</si>
  <si>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</si>
  <si>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</si>
  <si>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</si>
  <si>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</si>
  <si>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</si>
  <si>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</si>
  <si>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</si>
  <si>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</si>
  <si>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</si>
  <si>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</si>
  <si>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</si>
  <si>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</si>
  <si>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</si>
  <si>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</si>
  <si>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</si>
  <si>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</si>
  <si>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</si>
  <si>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</si>
  <si>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</si>
  <si>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</si>
  <si>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</si>
  <si>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</si>
  <si>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</si>
  <si>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</si>
  <si>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</si>
  <si>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</si>
  <si>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</si>
  <si>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</si>
  <si>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</si>
  <si>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</si>
  <si>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</si>
  <si>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</si>
  <si>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</si>
  <si>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</si>
  <si>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</si>
  <si>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</si>
  <si>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</si>
  <si>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</si>
  <si>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</si>
  <si>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</si>
  <si>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</si>
  <si>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</si>
  <si>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</si>
  <si>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</si>
  <si>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</si>
  <si>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</si>
  <si>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</si>
  <si>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</si>
  <si>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</si>
  <si>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</si>
  <si>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</si>
  <si>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</si>
  <si>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</si>
  <si>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</si>
  <si>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</si>
  <si>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</si>
  <si>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</si>
  <si>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</si>
  <si>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</si>
  <si>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</si>
  <si>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</si>
  <si>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</si>
  <si>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</si>
  <si>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</si>
  <si>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</si>
  <si>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</si>
  <si>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</si>
  <si>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</si>
  <si>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</si>
  <si>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</si>
  <si>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</si>
  <si>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</si>
  <si>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</si>
  <si>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</si>
  <si>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</si>
  <si>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</si>
  <si>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</si>
  <si>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</si>
  <si>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</si>
  <si>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</si>
  <si>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</si>
  <si>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</si>
  <si>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</si>
  <si>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</si>
  <si>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</si>
  <si>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</si>
  <si>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</si>
  <si>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</si>
  <si>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</si>
  <si>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</si>
  <si>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</si>
  <si>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</si>
  <si>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</si>
  <si>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</si>
  <si>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</si>
  <si>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</si>
  <si>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</si>
  <si>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</si>
  <si>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</si>
  <si>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</si>
  <si>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</si>
  <si>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</si>
  <si>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</si>
  <si>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</si>
  <si>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</si>
  <si>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</si>
  <si>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</si>
  <si>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</si>
  <si>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</si>
  <si>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</si>
  <si>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</si>
  <si>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</si>
  <si>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</si>
  <si>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</si>
  <si>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</si>
  <si>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</si>
  <si>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</si>
  <si>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</si>
  <si>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</si>
  <si>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</si>
  <si>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</si>
  <si>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</si>
  <si>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</si>
  <si>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</si>
  <si>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</si>
  <si>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</si>
  <si>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</si>
  <si>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</si>
  <si>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</si>
  <si>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</si>
  <si>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</si>
  <si>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</si>
  <si>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</si>
  <si>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</si>
  <si>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</si>
  <si>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</si>
  <si>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</si>
  <si>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</si>
  <si>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</si>
  <si>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</si>
  <si>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</si>
  <si>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</si>
  <si>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</si>
  <si>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</si>
  <si>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</si>
  <si>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</si>
  <si>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</si>
  <si>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</si>
  <si>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</si>
  <si>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</si>
  <si>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</si>
  <si>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</si>
  <si>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</si>
  <si>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</si>
  <si>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</si>
  <si>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</si>
  <si>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</si>
  <si>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</si>
  <si>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</si>
  <si>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</si>
  <si>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</si>
  <si>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</si>
  <si>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</si>
  <si>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</si>
  <si>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</si>
  <si>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</si>
  <si>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</si>
  <si>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</si>
  <si>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</si>
  <si>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</si>
  <si>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</si>
  <si>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</si>
  <si>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</si>
  <si>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</si>
  <si>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</si>
  <si>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</si>
  <si>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</si>
  <si>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</si>
  <si>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</si>
  <si>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</si>
  <si>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</si>
  <si>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</si>
  <si>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</si>
  <si>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</si>
  <si>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</si>
  <si>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</si>
  <si>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</si>
  <si>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</si>
  <si>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</si>
  <si>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</si>
  <si>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</si>
  <si>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</si>
  <si>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</si>
  <si>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</si>
  <si>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</si>
  <si>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</si>
  <si>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</si>
  <si>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</si>
  <si>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</si>
  <si>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</si>
  <si>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</si>
  <si>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</si>
  <si>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</si>
  <si>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</si>
  <si>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</si>
  <si>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</si>
  <si>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</si>
  <si>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</si>
  <si>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</si>
  <si>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</si>
  <si>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</si>
  <si>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</si>
  <si>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</si>
  <si>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</si>
  <si>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</si>
  <si>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</si>
  <si>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</si>
  <si>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</si>
  <si>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</si>
  <si>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</si>
  <si>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</si>
  <si>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</si>
  <si>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</si>
  <si>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</si>
  <si>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</si>
  <si>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</si>
  <si>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</si>
  <si>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</si>
  <si>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</si>
  <si>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</si>
  <si>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</si>
  <si>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</si>
  <si>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</si>
  <si>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</si>
  <si>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</si>
  <si>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</si>
  <si>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</si>
  <si>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</si>
  <si>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</si>
  <si>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</si>
  <si>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</si>
  <si>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</si>
  <si>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</si>
  <si>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</si>
  <si>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</si>
  <si>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</si>
  <si>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</si>
  <si>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</si>
  <si>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</si>
  <si>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</si>
  <si>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</si>
  <si>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</si>
  <si>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</si>
  <si>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</si>
  <si>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</si>
  <si>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</si>
  <si>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</si>
  <si>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</si>
  <si>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</si>
  <si>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</si>
  <si>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</si>
  <si>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</si>
  <si>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</si>
  <si>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</si>
  <si>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</si>
  <si>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</si>
  <si>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</si>
  <si>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</si>
  <si>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</si>
  <si>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</si>
  <si>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</si>
  <si>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</si>
  <si>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</si>
  <si>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</si>
  <si>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</si>
  <si>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</si>
  <si>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</si>
  <si>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</si>
  <si>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</si>
  <si>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</si>
  <si>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</si>
  <si>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</si>
  <si>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</si>
  <si>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</si>
  <si>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</si>
  <si>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</si>
  <si>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</si>
  <si>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</si>
  <si>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</si>
  <si>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</si>
  <si>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</si>
  <si>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</si>
  <si>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</si>
  <si>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</si>
  <si>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</si>
  <si>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</si>
  <si>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</si>
  <si>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</si>
  <si>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</si>
  <si>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</si>
  <si>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</si>
  <si>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</si>
  <si>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</si>
  <si>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</si>
  <si>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</si>
  <si>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</si>
  <si>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</si>
  <si>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</si>
  <si>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</si>
  <si>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</si>
  <si>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</si>
  <si>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</si>
  <si>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</si>
  <si>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</si>
  <si>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</si>
  <si>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</si>
  <si>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</si>
  <si>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</si>
  <si>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</si>
  <si>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</si>
  <si>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</si>
  <si>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</si>
  <si>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</si>
  <si>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</si>
  <si>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</si>
  <si>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</si>
  <si>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</si>
  <si>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</si>
  <si>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</si>
  <si>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</si>
  <si>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</si>
  <si>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</si>
  <si>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</si>
  <si>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</si>
  <si>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</si>
  <si>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</si>
  <si>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</si>
  <si>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</si>
  <si>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</si>
  <si>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</si>
  <si>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</si>
  <si>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</si>
  <si>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</si>
  <si>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</si>
  <si>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</si>
  <si>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</si>
  <si>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</si>
  <si>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</si>
  <si>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</si>
  <si>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</si>
  <si>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</si>
  <si>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</si>
  <si>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</si>
  <si>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</si>
  <si>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</si>
  <si>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</si>
  <si>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</si>
  <si>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</si>
  <si>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</si>
  <si>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</si>
  <si>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</si>
  <si>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</si>
  <si>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</si>
  <si>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</si>
  <si>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</si>
  <si>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</si>
  <si>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</si>
  <si>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</si>
  <si>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</si>
  <si>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</si>
  <si>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</si>
  <si>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</si>
  <si>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</si>
  <si>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</si>
  <si>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</si>
  <si>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</si>
  <si>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</si>
  <si>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</si>
  <si>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</si>
  <si>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</si>
  <si>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</si>
  <si>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</si>
  <si>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</si>
  <si>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</si>
  <si>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</si>
  <si>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</si>
  <si>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</si>
  <si>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</si>
  <si>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</si>
  <si>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</si>
  <si>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</si>
  <si>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</si>
  <si>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</si>
  <si>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</si>
  <si>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</si>
  <si>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</si>
  <si>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</si>
  <si>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</si>
  <si>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</si>
  <si>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</si>
  <si>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</si>
  <si>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</si>
  <si>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</si>
  <si>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</si>
  <si>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</si>
  <si>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</si>
  <si>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</si>
  <si>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</si>
  <si>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</si>
  <si>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</si>
  <si>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</si>
  <si>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</si>
  <si>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</si>
  <si>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</si>
  <si>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</si>
  <si>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</si>
  <si>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</si>
  <si>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</si>
  <si>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</si>
  <si>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</si>
  <si>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</si>
  <si>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</si>
  <si>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</si>
  <si>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</si>
  <si>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</si>
  <si>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</si>
  <si>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</si>
  <si>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</si>
  <si>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</si>
  <si>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</si>
  <si>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</si>
  <si>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</si>
  <si>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</si>
  <si>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</si>
  <si>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</si>
  <si>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</si>
  <si>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</si>
  <si>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</si>
  <si>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</si>
  <si>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</si>
  <si>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</si>
  <si>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</si>
  <si>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</si>
  <si>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</si>
  <si>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</si>
  <si>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</si>
  <si>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</si>
  <si>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</si>
  <si>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</si>
  <si>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</si>
  <si>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</si>
  <si>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</si>
  <si>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</si>
  <si>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</si>
  <si>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</si>
  <si>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</si>
  <si>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</si>
  <si>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</si>
  <si>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</si>
  <si>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</si>
  <si>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</si>
  <si>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</si>
  <si>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</si>
  <si>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</si>
  <si>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</si>
  <si>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</si>
  <si>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</si>
  <si>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</si>
  <si>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</si>
  <si>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</si>
  <si>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</si>
  <si>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</si>
  <si>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</si>
  <si>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</si>
  <si>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</si>
  <si>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</si>
  <si>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</si>
  <si>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</si>
  <si>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</si>
  <si>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</si>
  <si>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</si>
  <si>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</si>
  <si>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</si>
  <si>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</si>
  <si>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</si>
  <si>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</si>
  <si>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</si>
  <si>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</si>
  <si>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</si>
  <si>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</si>
  <si>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</si>
  <si>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</si>
  <si>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</si>
  <si>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</si>
  <si>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</si>
  <si>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</si>
  <si>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</si>
  <si>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</si>
  <si>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</si>
  <si>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</si>
  <si>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</si>
  <si>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</si>
  <si>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</si>
  <si>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</si>
  <si>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</si>
  <si>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</si>
  <si>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</si>
  <si>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</si>
  <si>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</si>
  <si>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</si>
  <si>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</si>
  <si>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</si>
  <si>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</si>
  <si>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</si>
  <si>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</si>
  <si>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</si>
  <si>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</si>
  <si>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</si>
  <si>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</si>
  <si>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</si>
  <si>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</si>
  <si>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</si>
  <si>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</si>
  <si>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</si>
  <si>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</si>
  <si>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</si>
  <si>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</si>
  <si>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</si>
  <si>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</si>
  <si>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</si>
  <si>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</si>
  <si>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</si>
  <si>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</si>
  <si>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</si>
  <si>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</si>
  <si>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</si>
  <si>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</si>
  <si>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</si>
  <si>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</si>
  <si>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</si>
  <si>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</si>
  <si>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</si>
  <si>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</si>
  <si>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</si>
  <si>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</si>
  <si>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</si>
  <si>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</si>
  <si>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</si>
  <si>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</si>
  <si>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</si>
  <si>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</si>
  <si>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</si>
  <si>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</si>
  <si>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</si>
  <si>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</si>
  <si>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</si>
  <si>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</si>
  <si>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</si>
  <si>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</si>
  <si>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</si>
  <si>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</si>
  <si>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</si>
  <si>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</si>
  <si>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</si>
  <si>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</si>
  <si>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</si>
  <si>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</si>
  <si>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</si>
  <si>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</si>
  <si>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</si>
  <si>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</si>
  <si>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</si>
  <si>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</si>
  <si>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</si>
  <si>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</si>
  <si>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</si>
  <si>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</si>
  <si>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</si>
  <si>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</si>
  <si>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</si>
  <si>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</si>
  <si>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</si>
  <si>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</si>
  <si>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</si>
  <si>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</si>
  <si>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</si>
  <si>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</si>
  <si>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</si>
  <si>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</si>
  <si>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</si>
  <si>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</si>
  <si>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</si>
  <si>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</si>
  <si>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</si>
  <si>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</si>
  <si>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</si>
  <si>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</si>
  <si>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</si>
  <si>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</si>
  <si>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</si>
  <si>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</si>
  <si>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</si>
  <si>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</si>
  <si>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</si>
  <si>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</si>
  <si>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</si>
  <si>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</si>
  <si>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</si>
  <si>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</si>
  <si>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</si>
  <si>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</si>
  <si>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</si>
  <si>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</si>
  <si>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</si>
  <si>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</si>
  <si>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</si>
  <si>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</si>
  <si>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</si>
  <si>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</si>
  <si>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</si>
  <si>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</si>
  <si>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</si>
  <si>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</si>
  <si>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</si>
  <si>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</si>
  <si>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</si>
  <si>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</si>
  <si>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</si>
  <si>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</si>
  <si>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</si>
  <si>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</si>
  <si>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</si>
  <si>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</si>
  <si>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</si>
  <si>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</si>
  <si>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</si>
  <si>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</si>
  <si>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</si>
  <si>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</si>
  <si>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</si>
  <si>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</si>
  <si>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</si>
  <si>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</si>
  <si>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</si>
  <si>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</si>
  <si>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</si>
  <si>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</si>
  <si>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</si>
  <si>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</si>
  <si>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</si>
  <si>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</si>
  <si>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</si>
  <si>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</si>
  <si>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</si>
  <si>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</si>
  <si>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</si>
  <si>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</si>
  <si>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</si>
  <si>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</si>
  <si>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</si>
  <si>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</si>
  <si>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</si>
  <si>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</si>
  <si>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</si>
  <si>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</si>
  <si>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</si>
  <si>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</si>
  <si>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</si>
  <si>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</si>
  <si>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</si>
  <si>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</si>
  <si>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</si>
  <si>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</si>
  <si>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</si>
  <si>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</si>
  <si>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</si>
  <si>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</si>
  <si>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</si>
  <si>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</si>
  <si>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</si>
  <si>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</si>
  <si>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</si>
  <si>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</si>
  <si>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</si>
  <si>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</si>
  <si>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</si>
  <si>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</si>
  <si>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</si>
  <si>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</si>
  <si>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</si>
  <si>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</si>
  <si>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</si>
  <si>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</si>
  <si>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</si>
  <si>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</si>
  <si>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</si>
  <si>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</si>
  <si>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</si>
  <si>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</si>
  <si>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</si>
  <si>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</si>
  <si>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</si>
  <si>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</si>
  <si>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</si>
  <si>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</si>
  <si>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</si>
  <si>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</si>
  <si>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</si>
  <si>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</si>
  <si>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</si>
  <si>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</si>
  <si>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</si>
  <si>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</si>
  <si>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</si>
  <si>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</si>
  <si>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</si>
  <si>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</si>
  <si>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</si>
  <si>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</si>
  <si>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</si>
  <si>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</si>
  <si>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</si>
  <si>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</si>
  <si>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</si>
  <si>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</si>
  <si>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</si>
  <si>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</si>
  <si>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</si>
  <si>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</si>
  <si>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</si>
  <si>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</si>
  <si>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</si>
  <si>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</si>
  <si>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</si>
  <si>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</si>
  <si>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</si>
  <si>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</si>
  <si>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</si>
  <si>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</si>
  <si>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</si>
  <si>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</si>
  <si>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</si>
  <si>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</si>
  <si>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</si>
  <si>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</si>
  <si>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</si>
  <si>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</si>
  <si>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</si>
  <si>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</si>
  <si>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</si>
  <si>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</si>
  <si>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</si>
  <si>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</si>
  <si>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</si>
  <si>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</si>
  <si>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</si>
  <si>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</si>
  <si>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</si>
  <si>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</si>
  <si>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</si>
  <si>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</si>
  <si>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</si>
  <si>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</si>
  <si>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</si>
  <si>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</si>
  <si>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</si>
  <si>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</si>
  <si>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</si>
  <si>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</si>
  <si>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</si>
  <si>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</si>
  <si>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</si>
  <si>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</si>
  <si>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</si>
  <si>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</si>
  <si>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</si>
  <si>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</si>
  <si>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</si>
  <si>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</si>
  <si>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</si>
  <si>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</si>
  <si>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</si>
  <si>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</si>
  <si>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</si>
  <si>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</si>
  <si>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</si>
  <si>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</si>
  <si>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</si>
  <si>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</si>
  <si>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</si>
  <si>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</si>
  <si>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</si>
  <si>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</si>
  <si>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</si>
  <si>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</si>
  <si>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</si>
  <si>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</si>
  <si>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</si>
  <si>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</si>
  <si>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</si>
  <si>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</si>
  <si>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</si>
  <si>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</si>
  <si>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</si>
  <si>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</si>
  <si>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</si>
  <si>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</si>
  <si>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</si>
  <si>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</si>
  <si>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</si>
  <si>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</si>
  <si>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</si>
  <si>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</si>
  <si>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</si>
  <si>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</si>
  <si>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</si>
  <si>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</si>
  <si>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</si>
  <si>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</si>
  <si>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</si>
  <si>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</si>
  <si>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</si>
  <si>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</si>
  <si>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</si>
  <si>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</si>
  <si>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</si>
  <si>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</si>
  <si>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</si>
  <si>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</si>
  <si>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</si>
  <si>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</si>
  <si>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</si>
  <si>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</si>
  <si>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</si>
  <si>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</si>
  <si>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</si>
  <si>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</si>
  <si>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</si>
  <si>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</si>
  <si>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</si>
  <si>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</si>
  <si>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</si>
  <si>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</si>
  <si>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</si>
  <si>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</si>
  <si>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</si>
  <si>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</si>
  <si>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</si>
  <si>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</si>
  <si>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</si>
  <si>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</si>
  <si>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</si>
  <si>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</si>
  <si>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</si>
  <si>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</si>
  <si>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</si>
  <si>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</si>
  <si>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</si>
  <si>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</si>
  <si>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</si>
  <si>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</si>
  <si>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</si>
  <si>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</si>
  <si>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</si>
  <si>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</si>
  <si>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</si>
  <si>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</si>
  <si>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</si>
  <si>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</si>
  <si>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</si>
  <si>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</si>
  <si>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</si>
  <si>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</si>
  <si>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</si>
  <si>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</si>
  <si>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</si>
  <si>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</si>
  <si>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</si>
  <si>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</si>
  <si>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</si>
  <si>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</si>
  <si>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</si>
  <si>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</si>
  <si>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</si>
  <si>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</si>
  <si>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</si>
  <si>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</si>
  <si>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</si>
  <si>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</si>
  <si>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</si>
  <si>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</si>
  <si>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</si>
  <si>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</si>
  <si>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</si>
  <si>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</si>
  <si>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</si>
  <si>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</si>
  <si>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</si>
  <si>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</si>
  <si>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</si>
  <si>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</si>
  <si>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</si>
  <si>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</si>
  <si>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</si>
  <si>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</si>
  <si>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</si>
  <si>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</si>
  <si>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</si>
  <si>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</si>
  <si>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</si>
  <si>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</si>
  <si>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</si>
  <si>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</si>
  <si>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</si>
  <si>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</si>
  <si>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</si>
  <si>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</si>
  <si>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</si>
  <si>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</si>
  <si>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</si>
  <si>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</si>
  <si>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</si>
  <si>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</si>
  <si>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</si>
  <si>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</si>
  <si>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</si>
  <si>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</si>
  <si>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</si>
  <si>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</si>
  <si>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</si>
  <si>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</si>
  <si>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</si>
  <si>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</si>
  <si>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</si>
  <si>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</si>
  <si>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</si>
  <si>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</si>
  <si>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</si>
  <si>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</si>
  <si>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</si>
  <si>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</si>
  <si>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</si>
  <si>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</si>
  <si>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</si>
  <si>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</si>
  <si>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</si>
  <si>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</si>
  <si>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</si>
  <si>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</si>
  <si>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</si>
  <si>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</si>
  <si>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</si>
  <si>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</si>
  <si>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</si>
  <si>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</si>
  <si>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</si>
  <si>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</si>
  <si>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</si>
  <si>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</si>
  <si>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</si>
  <si>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</si>
  <si>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</si>
  <si>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</si>
  <si>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</si>
  <si>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</si>
  <si>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</si>
  <si>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</si>
  <si>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</si>
  <si>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</si>
  <si>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</si>
  <si>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</si>
  <si>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</si>
  <si>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</si>
  <si>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</si>
  <si>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</si>
  <si>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</si>
  <si>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</si>
  <si>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</si>
  <si>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</si>
  <si>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</si>
  <si>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</si>
  <si>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</si>
  <si>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</si>
  <si>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</si>
  <si>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</si>
  <si>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</si>
  <si>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</si>
  <si>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</si>
  <si>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</si>
  <si>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</si>
  <si>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</si>
  <si>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</si>
  <si>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</si>
  <si>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</si>
  <si>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</si>
  <si>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</si>
  <si>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</si>
  <si>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</si>
  <si>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</si>
  <si>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</si>
  <si>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</si>
  <si>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</si>
  <si>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</si>
  <si>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</si>
  <si>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</si>
  <si>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</si>
  <si>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</si>
  <si>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</si>
  <si>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</si>
  <si>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</si>
  <si>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</si>
  <si>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</si>
  <si>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</si>
  <si>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</si>
  <si>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</si>
  <si>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</si>
  <si>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</si>
  <si>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</si>
  <si>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</si>
  <si>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</si>
  <si>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</si>
  <si>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</si>
  <si>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</si>
  <si>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</si>
  <si>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</si>
  <si>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</si>
  <si>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</si>
  <si>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</si>
  <si>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</si>
  <si>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</si>
  <si>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</si>
  <si>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</si>
  <si>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</si>
  <si>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</si>
  <si>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</si>
  <si>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</si>
  <si>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</si>
  <si>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</si>
  <si>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</si>
  <si>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</si>
  <si>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</si>
  <si>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</si>
  <si>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</si>
  <si>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</si>
  <si>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</si>
  <si>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</si>
  <si>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</si>
  <si>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</si>
  <si>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</si>
  <si>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</si>
  <si>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</si>
  <si>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</si>
  <si>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</si>
  <si>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</si>
  <si>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</si>
  <si>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</si>
  <si>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</si>
  <si>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</si>
  <si>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</si>
  <si>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</si>
  <si>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</si>
  <si>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</si>
  <si>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</si>
  <si>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</si>
  <si>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</si>
  <si>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</si>
  <si>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</si>
  <si>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</si>
  <si>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</si>
  <si>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</si>
  <si>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</si>
  <si>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</si>
  <si>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</si>
  <si>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</si>
  <si>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</si>
  <si>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</si>
  <si>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</si>
  <si>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</si>
  <si>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</si>
  <si>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</si>
  <si>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</si>
  <si>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</si>
  <si>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</si>
  <si>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</si>
  <si>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</si>
  <si>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</si>
  <si>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</si>
  <si>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</si>
  <si>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</si>
  <si>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</si>
  <si>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</si>
  <si>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</si>
  <si>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</si>
  <si>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</si>
  <si>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</si>
  <si>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</si>
  <si>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</si>
  <si>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</si>
  <si>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</si>
  <si>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</si>
  <si>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</si>
  <si>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</si>
  <si>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</si>
  <si>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</si>
  <si>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</si>
  <si>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</si>
  <si>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</si>
  <si>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</si>
  <si>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</si>
  <si>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</si>
  <si>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</si>
  <si>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</si>
  <si>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</si>
  <si>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</si>
  <si>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</si>
  <si>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</si>
  <si>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</si>
  <si>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</si>
  <si>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</si>
  <si>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</si>
  <si>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</si>
  <si>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</si>
  <si>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</si>
  <si>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</si>
  <si>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</si>
  <si>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</si>
  <si>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</si>
  <si>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</si>
  <si>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</si>
  <si>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</si>
  <si>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</si>
  <si>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</si>
  <si>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</si>
  <si>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</si>
  <si>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</si>
  <si>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</si>
  <si>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</si>
  <si>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</si>
  <si>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</si>
  <si>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</si>
  <si>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</si>
  <si>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</si>
  <si>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</si>
  <si>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</si>
  <si>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</si>
  <si>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</si>
  <si>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</si>
  <si>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</si>
  <si>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</si>
  <si>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</si>
  <si>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</si>
  <si>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</si>
  <si>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</si>
  <si>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</si>
  <si>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</si>
  <si>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</si>
  <si>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</si>
  <si>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</si>
  <si>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</si>
  <si>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</si>
  <si>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</si>
  <si>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</si>
  <si>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</si>
  <si>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</si>
  <si>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</si>
  <si>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</si>
  <si>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</si>
  <si>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</si>
  <si>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</si>
  <si>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</si>
  <si>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</si>
  <si>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</si>
  <si>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</si>
  <si>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</si>
  <si>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</si>
  <si>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</si>
  <si>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</si>
  <si>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</si>
  <si>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</si>
  <si>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</si>
  <si>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</si>
  <si>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</si>
  <si>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</si>
  <si>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</si>
  <si>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</si>
  <si>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</si>
  <si>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</si>
  <si>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</si>
  <si>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</si>
  <si>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</si>
  <si>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</si>
  <si>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</si>
  <si>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</si>
  <si>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</si>
  <si>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</si>
  <si>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</si>
  <si>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</si>
  <si>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</si>
  <si>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</si>
  <si>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</si>
  <si>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</si>
  <si>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</si>
  <si>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</si>
  <si>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</si>
  <si>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</si>
  <si>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</si>
  <si>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</si>
  <si>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</si>
  <si>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</si>
  <si>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</si>
  <si>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</si>
  <si>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</si>
  <si>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</si>
  <si>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</si>
  <si>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</si>
  <si>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</si>
  <si>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</si>
  <si>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</si>
  <si>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</si>
  <si>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</si>
  <si>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</si>
  <si>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</si>
  <si>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</si>
  <si>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</si>
  <si>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</si>
  <si>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</si>
  <si>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</si>
  <si>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</si>
  <si>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</si>
  <si>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</si>
  <si>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</si>
  <si>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</si>
  <si>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</si>
  <si>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</si>
  <si>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</si>
  <si>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</si>
  <si>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</si>
  <si>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</si>
  <si>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</si>
  <si>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</si>
  <si>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</si>
  <si>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</si>
  <si>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</si>
  <si>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</si>
  <si>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</si>
  <si>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</si>
  <si>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</si>
  <si>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</si>
  <si>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</si>
  <si>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</si>
  <si>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</si>
  <si>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</si>
  <si>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</si>
  <si>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</si>
  <si>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</si>
  <si>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</si>
  <si>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</si>
  <si>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</si>
  <si>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</si>
  <si>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</si>
  <si>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</si>
  <si>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</si>
  <si>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</si>
  <si>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</si>
  <si>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</si>
  <si>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</si>
  <si>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</si>
  <si>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</si>
  <si>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</si>
  <si>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</si>
  <si>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</si>
  <si>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</si>
  <si>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</si>
  <si>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</si>
  <si>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</si>
  <si>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</si>
  <si>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</si>
  <si>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</si>
  <si>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</si>
  <si>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</si>
  <si>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</si>
  <si>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</si>
  <si>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</si>
  <si>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</si>
  <si>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</si>
  <si>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</si>
  <si>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</si>
  <si>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</si>
  <si>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</si>
  <si>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</si>
  <si>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</si>
  <si>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</si>
  <si>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</si>
  <si>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</si>
  <si>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</si>
  <si>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</si>
  <si>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</si>
  <si>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</si>
  <si>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</si>
  <si>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</si>
  <si>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</si>
  <si>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</si>
  <si>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</si>
  <si>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</si>
  <si>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</si>
  <si>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</si>
  <si>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</si>
  <si>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</si>
  <si>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</si>
  <si>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</si>
  <si>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</si>
  <si>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</si>
  <si>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</si>
  <si>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</si>
  <si>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</si>
  <si>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</si>
  <si>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</si>
  <si>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</si>
  <si>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</si>
  <si>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</si>
  <si>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</si>
  <si>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</si>
  <si>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</si>
  <si>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</si>
  <si>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</si>
  <si>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</si>
  <si>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</si>
  <si>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</si>
  <si>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</si>
  <si>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</si>
  <si>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</si>
  <si>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</si>
  <si>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</si>
  <si>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</si>
  <si>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</si>
  <si>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</si>
  <si>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</si>
  <si>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</si>
  <si>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</si>
  <si>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</si>
  <si>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</si>
  <si>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</si>
  <si>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</si>
  <si>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</si>
  <si>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</si>
  <si>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</si>
  <si>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</si>
  <si>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</si>
  <si>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</si>
  <si>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</si>
  <si>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</si>
  <si>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</si>
  <si>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</si>
  <si>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</si>
  <si>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</si>
  <si>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</si>
  <si>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</si>
  <si>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</si>
  <si>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</si>
  <si>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</si>
  <si>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</si>
  <si>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</si>
  <si>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</si>
  <si>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</si>
  <si>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</si>
  <si>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</si>
  <si>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</si>
  <si>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</si>
  <si>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</si>
  <si>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</si>
  <si>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</si>
  <si>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</si>
  <si>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</si>
  <si>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</si>
  <si>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</si>
  <si>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</si>
  <si>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</si>
  <si>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</si>
  <si>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</si>
  <si>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</si>
  <si>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</si>
  <si>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</si>
  <si>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</si>
  <si>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</si>
  <si>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</si>
  <si>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</si>
  <si>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</si>
  <si>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</si>
  <si>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</si>
  <si>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</si>
  <si>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</si>
  <si>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</si>
  <si>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</si>
  <si>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</si>
  <si>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</si>
  <si>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</si>
  <si>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</si>
  <si>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</si>
  <si>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</si>
  <si>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</si>
  <si>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</si>
  <si>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</si>
  <si>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</si>
  <si>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</si>
  <si>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</si>
  <si>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</si>
  <si>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</si>
  <si>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</si>
  <si>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</si>
  <si>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</si>
  <si>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</si>
  <si>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</si>
  <si>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</si>
  <si>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</si>
  <si>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</si>
  <si>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</si>
  <si>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</si>
  <si>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</si>
  <si>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</si>
  <si>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</si>
  <si>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</si>
  <si>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</si>
  <si>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</si>
  <si>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</si>
  <si>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</si>
  <si>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</si>
  <si>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</si>
  <si>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</si>
  <si>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</si>
  <si>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</si>
  <si>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</si>
  <si>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</si>
  <si>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</si>
  <si>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</si>
  <si>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</si>
  <si>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</si>
  <si>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</si>
  <si>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</si>
  <si>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</si>
  <si>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</si>
  <si>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</si>
  <si>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</si>
  <si>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</si>
  <si>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</si>
  <si>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</si>
  <si>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</si>
  <si>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</si>
  <si>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</si>
  <si>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</si>
  <si>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</si>
  <si>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</si>
  <si>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</si>
  <si>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</si>
  <si>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</si>
  <si>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</si>
  <si>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</si>
  <si>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</si>
  <si>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</si>
  <si>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</si>
  <si>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</si>
  <si>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</si>
  <si>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</si>
  <si>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</si>
  <si>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</si>
  <si>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</si>
  <si>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</si>
  <si>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</si>
  <si>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</si>
  <si>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</si>
  <si>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</si>
  <si>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</si>
  <si>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</si>
  <si>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</si>
  <si>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</si>
  <si>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</si>
  <si>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</si>
  <si>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</si>
  <si>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</si>
  <si>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</si>
  <si>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</si>
  <si>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</si>
  <si>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</si>
  <si>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</si>
  <si>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</si>
  <si>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</si>
  <si>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</si>
  <si>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</si>
  <si>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</si>
  <si>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</si>
  <si>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</si>
  <si>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</si>
  <si>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</si>
  <si>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</si>
  <si>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</si>
  <si>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</si>
  <si>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</si>
  <si>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</si>
  <si>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</si>
  <si>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</si>
  <si>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</si>
  <si>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</si>
  <si>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</si>
  <si>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</si>
  <si>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</si>
  <si>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</si>
  <si>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</si>
  <si>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</si>
  <si>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</si>
  <si>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</si>
  <si>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</si>
  <si>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</si>
  <si>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</si>
  <si>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</si>
  <si>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</si>
  <si>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</si>
  <si>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</si>
  <si>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</si>
  <si>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</si>
  <si>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</si>
  <si>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</si>
  <si>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</si>
  <si>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</si>
  <si>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</si>
  <si>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</si>
  <si>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</si>
  <si>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</si>
  <si>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</si>
  <si>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</si>
  <si>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</si>
  <si>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</si>
  <si>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</si>
  <si>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</si>
  <si>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</si>
  <si>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</si>
  <si>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</si>
  <si>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</si>
  <si>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</si>
  <si>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</si>
  <si>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</si>
  <si>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</si>
  <si>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</si>
  <si>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</si>
  <si>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</si>
  <si>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</si>
  <si>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</si>
  <si>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</si>
  <si>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</si>
  <si>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</si>
  <si>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</si>
  <si>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</si>
  <si>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</si>
  <si>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</si>
  <si>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</si>
  <si>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</si>
  <si>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</si>
  <si>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</si>
  <si>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</si>
  <si>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</si>
  <si>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</si>
  <si>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</si>
  <si>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</si>
  <si>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</si>
  <si>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</si>
  <si>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</si>
  <si>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</si>
  <si>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</si>
  <si>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</si>
  <si>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</si>
  <si>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</si>
  <si>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</si>
  <si>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</si>
  <si>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</si>
  <si>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</si>
  <si>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</si>
  <si>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</si>
  <si>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</si>
  <si>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</si>
  <si>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</si>
  <si>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</si>
  <si>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</si>
  <si>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</si>
  <si>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</si>
  <si>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</si>
  <si>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</si>
  <si>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</si>
  <si>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</si>
  <si>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</si>
  <si>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</si>
  <si>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</si>
  <si>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</si>
  <si>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</si>
  <si>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</si>
  <si>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</si>
  <si>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</si>
  <si>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</si>
  <si>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</si>
  <si>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</si>
  <si>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</si>
  <si>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</si>
  <si>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</si>
  <si>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</si>
  <si>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</si>
  <si>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</si>
  <si>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</si>
  <si>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</si>
  <si>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</si>
  <si>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</si>
  <si>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</si>
  <si>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</si>
  <si>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</si>
  <si>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</si>
  <si>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</si>
  <si>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</si>
  <si>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</si>
  <si>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</si>
  <si>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</si>
  <si>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</si>
  <si>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</si>
  <si>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</si>
  <si>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</si>
  <si>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</si>
  <si>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</si>
  <si>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</si>
  <si>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</si>
  <si>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</si>
  <si>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</si>
  <si>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</si>
  <si>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</si>
  <si>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</si>
  <si>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</si>
  <si>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</si>
  <si>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</si>
  <si>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</si>
  <si>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</si>
  <si>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</si>
  <si>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</si>
  <si>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</si>
  <si>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</si>
  <si>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</si>
  <si>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</si>
  <si>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</si>
  <si>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</si>
  <si>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</si>
  <si>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</si>
  <si>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</si>
  <si>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</si>
  <si>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</si>
  <si>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</si>
  <si>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</si>
  <si>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</si>
  <si>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</si>
  <si>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</si>
  <si>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</si>
  <si>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</si>
  <si>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</si>
  <si>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</si>
  <si>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</si>
  <si>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</si>
  <si>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</si>
  <si>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</si>
  <si>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</si>
  <si>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</si>
  <si>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</si>
  <si>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</si>
  <si>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</si>
  <si>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</si>
  <si>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</si>
  <si>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</si>
  <si>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</si>
  <si>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</si>
  <si>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</si>
  <si>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</si>
  <si>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</si>
  <si>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</si>
  <si>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</si>
  <si>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</si>
  <si>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</si>
  <si>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</si>
  <si>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</si>
  <si>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</si>
  <si>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</si>
  <si>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</si>
  <si>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</si>
  <si>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</si>
  <si>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</si>
  <si>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</si>
  <si>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</si>
  <si>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</si>
  <si>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</si>
  <si>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</si>
  <si>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</si>
  <si>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</si>
  <si>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</si>
  <si>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</si>
  <si>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</si>
  <si>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</si>
  <si>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</si>
  <si>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</si>
  <si>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</si>
  <si>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</si>
  <si>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</si>
  <si>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</si>
  <si>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</si>
  <si>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</si>
  <si>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</si>
  <si>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</si>
  <si>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</si>
  <si>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</si>
  <si>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</si>
  <si>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</si>
  <si>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</si>
  <si>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</si>
  <si>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</si>
  <si>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</si>
  <si>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</si>
  <si>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</si>
  <si>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</si>
  <si>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</si>
  <si>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</si>
  <si>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</si>
  <si>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</si>
  <si>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</si>
  <si>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</si>
  <si>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</si>
  <si>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</si>
  <si>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</si>
  <si>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</si>
  <si>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</si>
  <si>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</si>
  <si>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</si>
  <si>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</si>
  <si>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</si>
  <si>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</si>
  <si>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</si>
  <si>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</si>
  <si>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</si>
  <si>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</si>
  <si>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</si>
  <si>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</si>
  <si>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</si>
  <si>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</si>
  <si>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</si>
  <si>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</si>
  <si>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</si>
  <si>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</si>
  <si>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</si>
  <si>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</si>
  <si>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</si>
  <si>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</si>
  <si>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</si>
  <si>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</si>
  <si>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</si>
  <si>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</si>
  <si>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</si>
  <si>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</si>
  <si>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</si>
  <si>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</si>
  <si>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</si>
  <si>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</si>
  <si>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</si>
  <si>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</si>
  <si>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</si>
  <si>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</si>
  <si>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</si>
  <si>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</si>
  <si>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</si>
  <si>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</si>
  <si>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</si>
  <si>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</si>
  <si>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</si>
  <si>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</si>
  <si>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</si>
  <si>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</si>
  <si>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</si>
  <si>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</si>
  <si>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</si>
  <si>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</si>
  <si>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</si>
  <si>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</si>
  <si>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</si>
  <si>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</si>
  <si>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</si>
  <si>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</si>
  <si>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</si>
  <si>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</si>
  <si>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</si>
  <si>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</si>
  <si>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</si>
  <si>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</si>
  <si>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</si>
  <si>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</si>
  <si>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</si>
  <si>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</si>
  <si>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</si>
  <si>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</si>
  <si>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</si>
  <si>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</si>
  <si>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</si>
  <si>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</si>
  <si>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</si>
  <si>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</si>
  <si>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</si>
  <si>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</si>
  <si>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</si>
  <si>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</si>
  <si>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</si>
  <si>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</si>
  <si>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</si>
  <si>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</si>
  <si>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</si>
  <si>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</si>
  <si>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</si>
  <si>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</si>
  <si>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</si>
  <si>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</si>
  <si>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</si>
  <si>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</si>
  <si>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</si>
  <si>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</si>
  <si>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</si>
  <si>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</si>
  <si>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</si>
  <si>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</si>
  <si>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</si>
  <si>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</si>
  <si>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</si>
  <si>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</si>
  <si>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</si>
  <si>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</si>
  <si>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</si>
  <si>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</si>
  <si>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</si>
  <si>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</si>
  <si>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</si>
  <si>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</si>
  <si>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</si>
  <si>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</si>
  <si>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</si>
  <si>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</si>
  <si>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</si>
  <si>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</si>
  <si>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</si>
  <si>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</si>
  <si>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</si>
  <si>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</si>
  <si>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</si>
  <si>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</si>
  <si>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</si>
  <si>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</si>
  <si>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</si>
  <si>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</si>
  <si>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</si>
  <si>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</si>
  <si>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</si>
  <si>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</si>
  <si>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</si>
  <si>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</si>
  <si>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</si>
  <si>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</si>
  <si>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</si>
  <si>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</si>
  <si>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</si>
  <si>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</si>
  <si>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</si>
  <si>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</si>
  <si>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</si>
  <si>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</si>
  <si>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</si>
  <si>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</si>
  <si>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</si>
  <si>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</si>
  <si>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</si>
  <si>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</si>
  <si>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</si>
  <si>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</si>
  <si>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</si>
  <si>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</si>
  <si>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</si>
  <si>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</si>
  <si>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</si>
  <si>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</si>
  <si>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</si>
  <si>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</si>
  <si>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</si>
  <si>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</si>
  <si>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</si>
  <si>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</si>
  <si>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</si>
  <si>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</si>
  <si>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</si>
  <si>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</si>
  <si>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</si>
  <si>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</si>
  <si>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</si>
  <si>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</si>
  <si>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</si>
  <si>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</si>
  <si>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</si>
  <si>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</si>
  <si>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</si>
  <si>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</si>
  <si>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</si>
  <si>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</si>
  <si>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</si>
  <si>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</si>
  <si>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</si>
  <si>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</si>
  <si>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</si>
  <si>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</si>
  <si>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</si>
  <si>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</si>
  <si>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</si>
  <si>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</si>
  <si>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</si>
  <si>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</si>
  <si>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</si>
  <si>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</si>
  <si>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</si>
  <si>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</si>
  <si>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</si>
  <si>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</si>
  <si>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</si>
  <si>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</si>
  <si>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</si>
  <si>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</si>
  <si>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</si>
  <si>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</si>
  <si>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</si>
  <si>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</si>
  <si>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</si>
  <si>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</si>
  <si>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</si>
  <si>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</si>
  <si>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</si>
  <si>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</si>
  <si>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</si>
  <si>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</si>
  <si>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</si>
  <si>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</si>
  <si>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</si>
  <si>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</si>
  <si>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</si>
  <si>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</si>
  <si>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</si>
  <si>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</si>
  <si>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</si>
  <si>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</si>
  <si>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</si>
  <si>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</si>
  <si>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</si>
  <si>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</si>
  <si>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</si>
  <si>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</si>
  <si>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</si>
  <si>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</si>
  <si>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</si>
  <si>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</si>
  <si>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</si>
  <si>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</si>
  <si>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</si>
  <si>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</si>
  <si>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</si>
  <si>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</si>
  <si>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</si>
  <si>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</si>
  <si>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</si>
  <si>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</si>
  <si>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</si>
  <si>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</si>
  <si>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</si>
  <si>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</si>
  <si>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</si>
  <si>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</si>
  <si>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</si>
  <si>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</si>
  <si>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</si>
  <si>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</si>
  <si>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</si>
  <si>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</si>
  <si>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</si>
  <si>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</si>
  <si>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</si>
  <si>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</si>
  <si>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</si>
  <si>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</si>
  <si>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</si>
  <si>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</si>
  <si>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</si>
  <si>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</si>
  <si>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</si>
  <si>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</si>
  <si>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</si>
  <si>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</si>
  <si>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</si>
  <si>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</si>
  <si>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</si>
  <si>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</si>
  <si>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</si>
  <si>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</si>
  <si>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</si>
  <si>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</si>
  <si>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</si>
  <si>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</si>
  <si>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</si>
  <si>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</si>
  <si>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</si>
  <si>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</si>
  <si>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</si>
  <si>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</si>
  <si>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</si>
  <si>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</si>
  <si>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</si>
  <si>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</si>
  <si>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</si>
  <si>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</si>
  <si>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</si>
  <si>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</si>
  <si>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</si>
  <si>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</si>
  <si>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</si>
  <si>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</si>
  <si>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</si>
  <si>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</si>
  <si>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</si>
  <si>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</si>
  <si>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</si>
  <si>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</si>
  <si>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</si>
  <si>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</si>
  <si>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</si>
  <si>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</si>
  <si>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</si>
  <si>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</si>
  <si>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</si>
  <si>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</si>
  <si>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</si>
  <si>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</si>
  <si>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</si>
  <si>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</si>
  <si>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</si>
  <si>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</si>
  <si>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</si>
  <si>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</si>
  <si>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</si>
  <si>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</si>
  <si>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</si>
  <si>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</si>
  <si>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</si>
  <si>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</si>
  <si>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</si>
  <si>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</si>
  <si>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</si>
  <si>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</si>
  <si>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</si>
  <si>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</si>
  <si>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</si>
  <si>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</si>
  <si>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</si>
  <si>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</si>
  <si>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</si>
  <si>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</si>
  <si>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</si>
  <si>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</si>
  <si>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</si>
  <si>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</si>
  <si>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</si>
  <si>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</si>
  <si>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</si>
  <si>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</si>
  <si>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</si>
  <si>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</si>
  <si>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</si>
  <si>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</si>
  <si>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</si>
  <si>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</si>
  <si>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</si>
  <si>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</si>
  <si>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</si>
  <si>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</si>
  <si>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</si>
  <si>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</si>
  <si>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</si>
  <si>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</si>
  <si>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</si>
  <si>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</si>
  <si>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</si>
  <si>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</si>
  <si>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</si>
  <si>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</si>
  <si>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</si>
  <si>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</si>
  <si>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</si>
  <si>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</si>
  <si>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</si>
  <si>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</si>
  <si>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</si>
  <si>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</si>
  <si>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</si>
  <si>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</si>
  <si>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</si>
  <si>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</si>
  <si>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</si>
  <si>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</si>
  <si>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</si>
  <si>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</si>
  <si>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</si>
  <si>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</si>
  <si>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</si>
  <si>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</si>
  <si>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</si>
  <si>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</si>
  <si>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</si>
  <si>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</si>
  <si>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</si>
  <si>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</si>
  <si>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</si>
  <si>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</si>
  <si>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</si>
  <si>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</si>
  <si>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</si>
  <si>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</si>
  <si>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</si>
  <si>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</si>
  <si>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</si>
  <si>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</si>
  <si>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</si>
  <si>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</si>
  <si>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</si>
  <si>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</si>
  <si>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</si>
  <si>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</si>
  <si>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</si>
  <si>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</si>
  <si>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</si>
  <si>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</si>
  <si>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</si>
  <si>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</si>
  <si>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</si>
  <si>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</si>
  <si>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</si>
  <si>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</si>
  <si>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</si>
  <si>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</si>
  <si>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</si>
  <si>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</si>
  <si>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</si>
  <si>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</si>
  <si>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</si>
  <si>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</si>
  <si>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</si>
  <si>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</si>
  <si>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</si>
  <si>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</si>
  <si>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</si>
  <si>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</si>
  <si>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</si>
  <si>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</si>
  <si>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</si>
  <si>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</si>
  <si>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</si>
  <si>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</si>
  <si>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</si>
  <si>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</si>
  <si>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</si>
  <si>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</si>
  <si>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</si>
  <si>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</si>
  <si>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</si>
  <si>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</si>
  <si>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</si>
  <si>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</si>
  <si>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</si>
  <si>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</si>
  <si>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</si>
  <si>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</si>
  <si>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</si>
  <si>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</si>
  <si>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</si>
  <si>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</si>
  <si>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</si>
  <si>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</si>
  <si>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</si>
  <si>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</si>
  <si>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</si>
  <si>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</si>
  <si>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</si>
  <si>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</si>
  <si>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</si>
  <si>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</si>
  <si>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</si>
  <si>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</si>
  <si>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</si>
  <si>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</si>
  <si>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</si>
  <si>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</si>
  <si>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</si>
  <si>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</si>
  <si>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</si>
  <si>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</si>
  <si>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</si>
  <si>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</si>
  <si>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</si>
  <si>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</si>
  <si>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</si>
  <si>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</si>
  <si>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</si>
  <si>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</si>
  <si>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</si>
  <si>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</si>
  <si>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</si>
  <si>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</si>
  <si>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</si>
  <si>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</si>
  <si>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</si>
  <si>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</si>
  <si>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</si>
  <si>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</si>
  <si>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</si>
  <si>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</si>
  <si>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</si>
  <si>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</si>
  <si>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</si>
  <si>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</si>
  <si>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</si>
  <si>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</si>
  <si>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</si>
  <si>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</si>
  <si>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</si>
  <si>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</si>
  <si>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</si>
  <si>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</si>
  <si>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</si>
  <si>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</si>
  <si>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</si>
  <si>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</si>
  <si>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</si>
  <si>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</si>
  <si>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</si>
  <si>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</si>
  <si>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</si>
  <si>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</si>
  <si>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</si>
  <si>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</si>
  <si>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</si>
  <si>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</si>
  <si>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</si>
  <si>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</si>
  <si>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</si>
  <si>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</si>
  <si>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</si>
  <si>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</si>
  <si>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</si>
  <si>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</si>
  <si>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</si>
  <si>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</si>
  <si>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</si>
  <si>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</si>
  <si>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</si>
  <si>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</si>
  <si>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</si>
  <si>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</si>
  <si>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</si>
  <si>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</si>
  <si>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</si>
  <si>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</si>
  <si>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</si>
  <si>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</si>
  <si>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</si>
  <si>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</si>
  <si>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</si>
  <si>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</si>
  <si>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</si>
  <si>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</si>
  <si>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</si>
  <si>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</si>
  <si>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</si>
  <si>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</si>
  <si>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</si>
  <si>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</si>
  <si>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</si>
  <si>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</si>
  <si>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</si>
  <si>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</si>
  <si>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</si>
  <si>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</si>
  <si>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</si>
  <si>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</si>
  <si>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</si>
  <si>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</si>
  <si>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</si>
  <si>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</si>
  <si>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</si>
  <si>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</si>
  <si>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</si>
  <si>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</si>
  <si>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</si>
  <si>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</si>
  <si>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</si>
  <si>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</si>
  <si>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</si>
  <si>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</si>
  <si>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</si>
  <si>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</si>
  <si>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</si>
  <si>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</si>
  <si>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</si>
  <si>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</si>
  <si>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</si>
  <si>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</si>
  <si>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</si>
  <si>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</si>
  <si>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</si>
  <si>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</si>
  <si>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</si>
  <si>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</si>
  <si>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</si>
  <si>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</si>
  <si>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</si>
  <si>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</si>
  <si>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</si>
  <si>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</si>
  <si>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</si>
  <si>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</si>
  <si>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</si>
  <si>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</si>
  <si>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</si>
  <si>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</si>
  <si>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</si>
  <si>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</si>
  <si>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</si>
  <si>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</si>
  <si>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</si>
  <si>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</si>
  <si>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</si>
  <si>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</si>
  <si>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</si>
  <si>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</si>
  <si>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</si>
  <si>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</si>
  <si>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</si>
  <si>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</si>
  <si>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</si>
  <si>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</si>
  <si>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</si>
  <si>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</si>
  <si>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</si>
  <si>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</si>
  <si>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</si>
  <si>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</si>
  <si>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</si>
  <si>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</si>
  <si>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</si>
  <si>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</si>
  <si>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</si>
  <si>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</si>
  <si>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</si>
  <si>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</si>
  <si>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</si>
  <si>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</si>
  <si>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</si>
  <si>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</si>
  <si>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</si>
  <si>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</si>
  <si>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</si>
  <si>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</si>
  <si>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</si>
  <si>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</si>
  <si>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</si>
  <si>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</si>
  <si>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</si>
  <si>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</si>
  <si>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</si>
  <si>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</si>
  <si>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</si>
  <si>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</si>
  <si>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</si>
  <si>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</si>
  <si>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</si>
  <si>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</si>
  <si>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</si>
  <si>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</si>
  <si>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</si>
  <si>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</si>
  <si>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</si>
  <si>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</si>
  <si>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</si>
  <si>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</si>
  <si>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</si>
  <si>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</si>
  <si>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</si>
  <si>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</si>
  <si>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</si>
  <si>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</si>
  <si>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</si>
  <si>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</si>
  <si>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</si>
  <si>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</si>
  <si>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</si>
  <si>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</si>
  <si>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</si>
  <si>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</si>
  <si>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</si>
  <si>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</si>
  <si>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</si>
  <si>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</si>
  <si>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</si>
  <si>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</si>
  <si>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</si>
  <si>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</si>
  <si>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</si>
  <si>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</si>
  <si>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</si>
  <si>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</si>
  <si>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</si>
  <si>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</si>
  <si>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</si>
  <si>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</si>
  <si>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</si>
  <si>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</si>
  <si>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</si>
  <si>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</si>
  <si>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</si>
  <si>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</si>
  <si>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</si>
  <si>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</si>
  <si>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</si>
  <si>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</si>
  <si>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</si>
  <si>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</si>
  <si>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</si>
  <si>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</si>
  <si>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</si>
  <si>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</si>
  <si>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</si>
  <si>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</si>
  <si>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</si>
  <si>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</si>
  <si>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</si>
  <si>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</si>
  <si>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</si>
  <si>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</si>
  <si>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</si>
  <si>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</si>
  <si>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</si>
  <si>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</si>
  <si>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</si>
  <si>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</si>
  <si>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</si>
  <si>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</si>
  <si>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</si>
  <si>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</si>
  <si>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</si>
  <si>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</si>
  <si>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</si>
  <si>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</si>
  <si>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</si>
  <si>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</si>
  <si>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</si>
  <si>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</si>
  <si>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</si>
  <si>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</si>
  <si>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</si>
  <si>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</si>
  <si>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</si>
  <si>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</si>
  <si>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</si>
  <si>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</si>
  <si>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</si>
  <si>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</si>
  <si>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</si>
  <si>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</si>
  <si>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</si>
  <si>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</si>
  <si>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</si>
  <si>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</si>
  <si>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</si>
  <si>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</si>
  <si>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</si>
  <si>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</si>
  <si>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</si>
  <si>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</si>
  <si>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</si>
  <si>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</si>
  <si>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</si>
  <si>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</si>
  <si>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</si>
  <si>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</si>
  <si>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</si>
  <si>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</si>
  <si>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</si>
  <si>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</si>
  <si>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</si>
  <si>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</si>
  <si>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</si>
  <si>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</si>
  <si>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</si>
  <si>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</si>
  <si>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</si>
  <si>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</si>
  <si>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</si>
  <si>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</si>
  <si>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</si>
  <si>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</si>
  <si>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</si>
  <si>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</si>
  <si>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</si>
  <si>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</si>
  <si>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</si>
  <si>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</si>
  <si>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</si>
  <si>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</si>
  <si>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</si>
  <si>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</si>
  <si>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</si>
  <si>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</si>
  <si>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</si>
  <si>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</si>
  <si>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</si>
  <si>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</si>
  <si>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</si>
  <si>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</si>
  <si>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</si>
  <si>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</si>
  <si>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</si>
  <si>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</si>
  <si>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</si>
  <si>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</si>
  <si>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</si>
  <si>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</si>
  <si>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</si>
  <si>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</si>
  <si>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</si>
  <si>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</si>
  <si>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</si>
  <si>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</si>
  <si>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</si>
  <si>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</si>
  <si>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</si>
  <si>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</si>
  <si>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</si>
  <si>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</si>
  <si>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</si>
  <si>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</si>
  <si>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</si>
  <si>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</si>
  <si>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</si>
  <si>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</si>
  <si>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</si>
  <si>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</si>
  <si>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</si>
  <si>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</si>
  <si>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</si>
  <si>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</si>
  <si>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</si>
  <si>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</si>
  <si>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</si>
  <si>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</si>
  <si>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</si>
  <si>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</si>
  <si>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</si>
  <si>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</si>
  <si>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</si>
  <si>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</si>
  <si>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</si>
  <si>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</si>
  <si>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</si>
  <si>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</si>
  <si>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</si>
  <si>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</si>
  <si>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</si>
  <si>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</si>
  <si>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</si>
  <si>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</si>
  <si>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</si>
  <si>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</si>
  <si>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</si>
  <si>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</si>
  <si>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</si>
  <si>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</si>
  <si>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</si>
  <si>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</si>
  <si>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</si>
  <si>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</si>
  <si>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</si>
  <si>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</si>
  <si>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</si>
  <si>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</si>
  <si>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</si>
  <si>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</si>
  <si>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</si>
  <si>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</si>
  <si>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</si>
  <si>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</si>
  <si>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</si>
  <si>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</si>
  <si>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</si>
  <si>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</si>
  <si>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</si>
  <si>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</si>
  <si>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</si>
  <si>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</si>
  <si>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</si>
  <si>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</si>
  <si>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</si>
  <si>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</si>
  <si>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</si>
  <si>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</si>
  <si>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</si>
  <si>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</si>
  <si>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</si>
  <si>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</si>
  <si>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</si>
  <si>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</si>
  <si>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</si>
  <si>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</si>
  <si>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</si>
  <si>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</si>
  <si>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</si>
  <si>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</si>
  <si>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</si>
  <si>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</si>
  <si>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</si>
  <si>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</si>
  <si>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</si>
  <si>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</si>
  <si>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</si>
  <si>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</si>
  <si>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</si>
  <si>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</si>
  <si>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</si>
  <si>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</si>
  <si>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</si>
  <si>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</si>
  <si>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</si>
  <si>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</si>
  <si>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</si>
  <si>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</si>
  <si>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</si>
  <si>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</si>
  <si>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</si>
  <si>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</si>
  <si>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</si>
  <si>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</si>
  <si>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</si>
  <si>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</si>
  <si>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</si>
  <si>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</si>
  <si>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</si>
  <si>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</si>
  <si>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</si>
  <si>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</si>
  <si>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</si>
  <si>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</si>
  <si>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</si>
  <si>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</si>
  <si>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</si>
  <si>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</si>
  <si>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</si>
  <si>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</si>
  <si>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</si>
  <si>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</si>
  <si>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</si>
  <si>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</si>
  <si>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</si>
  <si>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</si>
  <si>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</si>
  <si>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</si>
  <si>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</si>
  <si>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</si>
  <si>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</si>
  <si>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</si>
  <si>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</si>
  <si>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</si>
  <si>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</si>
  <si>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</si>
  <si>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</si>
  <si>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</si>
  <si>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</si>
  <si>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</si>
  <si>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</si>
  <si>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</si>
  <si>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</si>
  <si>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</si>
  <si>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</si>
  <si>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</si>
  <si>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</si>
  <si>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</si>
  <si>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</si>
  <si>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</si>
  <si>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</si>
  <si>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</si>
  <si>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</si>
  <si>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</si>
  <si>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</si>
  <si>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</si>
  <si>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</si>
  <si>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</si>
  <si>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</si>
  <si>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</si>
  <si>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</si>
  <si>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</si>
  <si>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</si>
  <si>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</si>
  <si>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</si>
  <si>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</si>
  <si>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</si>
  <si>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</si>
  <si>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</si>
  <si>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</si>
  <si>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</si>
  <si>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</si>
  <si>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</si>
  <si>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</si>
  <si>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</si>
  <si>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</si>
  <si>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</si>
  <si>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</si>
  <si>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</si>
  <si>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</si>
  <si>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</si>
  <si>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</si>
  <si>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</si>
  <si>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</si>
  <si>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</si>
  <si>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</si>
  <si>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</si>
  <si>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</si>
  <si>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</si>
  <si>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</si>
  <si>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</si>
  <si>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</si>
  <si>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</si>
  <si>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</si>
  <si>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</si>
  <si>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</si>
  <si>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</si>
  <si>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</si>
  <si>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</si>
  <si>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</si>
  <si>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</si>
  <si>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</si>
  <si>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</si>
  <si>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</si>
  <si>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</si>
  <si>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</si>
  <si>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</si>
  <si>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</si>
  <si>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</si>
  <si>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</si>
  <si>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</si>
  <si>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</si>
  <si>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</si>
  <si>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</si>
  <si>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</si>
  <si>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</si>
  <si>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</si>
  <si>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</si>
  <si>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</si>
  <si>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</si>
  <si>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</si>
  <si>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</si>
  <si>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</si>
  <si>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</si>
  <si>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</si>
  <si>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</si>
  <si>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</si>
  <si>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</si>
  <si>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</si>
  <si>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</si>
  <si>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</si>
  <si>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</si>
  <si>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</si>
  <si>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</si>
  <si>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</si>
  <si>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</si>
  <si>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</si>
  <si>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</si>
  <si>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</si>
  <si>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</si>
  <si>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</si>
  <si>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</si>
  <si>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</si>
  <si>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</si>
  <si>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</si>
  <si>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</si>
  <si>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</si>
  <si>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</si>
  <si>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</si>
  <si>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</si>
  <si>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</si>
  <si>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</si>
  <si>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</si>
  <si>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</si>
  <si>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</si>
  <si>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</si>
  <si>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</si>
  <si>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</si>
  <si>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</si>
  <si>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</si>
  <si>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</si>
  <si>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</si>
  <si>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</si>
  <si>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</si>
  <si>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</si>
  <si>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</si>
  <si>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</si>
  <si>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</si>
  <si>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</si>
  <si>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</si>
  <si>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</si>
  <si>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</si>
  <si>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</si>
  <si>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</si>
  <si>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</si>
  <si>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</si>
  <si>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</si>
  <si>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</si>
  <si>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</si>
  <si>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</si>
  <si>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</si>
  <si>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</si>
  <si>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</si>
  <si>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</si>
  <si>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</si>
  <si>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</si>
  <si>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</si>
  <si>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</si>
  <si>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</si>
  <si>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</si>
  <si>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</si>
  <si>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</si>
  <si>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</si>
  <si>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</si>
  <si>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</si>
  <si>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</si>
  <si>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</si>
  <si>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</si>
  <si>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</si>
  <si>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</si>
  <si>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</si>
  <si>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</si>
  <si>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</si>
  <si>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</si>
  <si>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</si>
  <si>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</si>
  <si>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</si>
  <si>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</si>
  <si>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</si>
  <si>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</si>
  <si>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</si>
  <si>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</si>
  <si>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</si>
  <si>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</si>
  <si>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</si>
  <si>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</si>
  <si>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</si>
  <si>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</si>
  <si>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</si>
  <si>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</si>
  <si>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</si>
  <si>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</si>
  <si>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</si>
  <si>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</si>
  <si>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</si>
  <si>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</si>
  <si>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</si>
  <si>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</si>
  <si>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</si>
  <si>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</si>
  <si>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</si>
  <si>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</si>
  <si>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</si>
  <si>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</si>
  <si>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</si>
  <si>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</si>
  <si>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</si>
  <si>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</si>
  <si>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</si>
  <si>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</si>
  <si>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</si>
  <si>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</si>
  <si>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</si>
  <si>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</si>
  <si>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</si>
  <si>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</si>
  <si>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</si>
  <si>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</si>
  <si>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</si>
  <si>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</si>
  <si>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</si>
  <si>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</si>
  <si>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</si>
  <si>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</si>
  <si>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</si>
  <si>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</si>
  <si>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</si>
  <si>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</si>
  <si>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</si>
  <si>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</si>
  <si>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</si>
  <si>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</si>
  <si>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</si>
  <si>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</si>
  <si>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</si>
  <si>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</si>
  <si>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</si>
  <si>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</si>
  <si>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</si>
  <si>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</si>
  <si>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</si>
  <si>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</si>
  <si>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</si>
  <si>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</si>
  <si>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</si>
  <si>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</si>
  <si>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</si>
  <si>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</si>
  <si>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</si>
  <si>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</si>
  <si>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</si>
  <si>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</si>
  <si>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</si>
  <si>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</si>
  <si>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</si>
  <si>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</si>
  <si>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</si>
  <si>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</si>
  <si>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</si>
  <si>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</si>
  <si>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</si>
  <si>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</si>
  <si>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</si>
  <si>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</si>
  <si>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</si>
  <si>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</si>
  <si>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</si>
  <si>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</si>
  <si>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</si>
  <si>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</si>
  <si>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</si>
  <si>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</si>
  <si>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</si>
  <si>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</si>
  <si>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</si>
  <si>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</si>
  <si>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</si>
  <si>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</si>
  <si>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</si>
  <si>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</si>
  <si>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</si>
  <si>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</si>
  <si>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</si>
  <si>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</si>
  <si>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</si>
  <si>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</si>
  <si>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</si>
  <si>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</si>
  <si>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</si>
  <si>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</si>
  <si>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</si>
  <si>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</si>
  <si>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</si>
  <si>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</si>
  <si>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</si>
  <si>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</si>
  <si>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</si>
  <si>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</si>
  <si>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</si>
  <si>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</si>
  <si>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</si>
  <si>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</si>
  <si>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</si>
  <si>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</si>
  <si>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</si>
  <si>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</si>
  <si>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</si>
  <si>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</si>
  <si>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</si>
  <si>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</si>
  <si>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</si>
  <si>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</si>
  <si>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</si>
  <si>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</si>
  <si>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</si>
  <si>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</si>
  <si>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</si>
  <si>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</si>
  <si>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</si>
  <si>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</si>
  <si>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</si>
  <si>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</si>
  <si>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</si>
  <si>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</si>
  <si>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</si>
  <si>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</si>
  <si>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</si>
  <si>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</si>
  <si>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</si>
  <si>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</si>
  <si>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</si>
  <si>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</si>
  <si>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</si>
  <si>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</si>
  <si>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</si>
  <si>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</si>
  <si>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</si>
  <si>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</si>
  <si>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</si>
  <si>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</si>
  <si>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</si>
  <si>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</si>
  <si>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</si>
  <si>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</si>
  <si>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</si>
  <si>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</si>
  <si>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</si>
  <si>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</si>
  <si>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</si>
  <si>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</si>
  <si>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</si>
  <si>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</si>
  <si>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</si>
  <si>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</si>
  <si>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</si>
  <si>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</si>
  <si>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</si>
  <si>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</si>
  <si>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</si>
  <si>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</si>
  <si>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</si>
  <si>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</si>
  <si>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</si>
  <si>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</si>
  <si>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</si>
  <si>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</si>
  <si>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</si>
  <si>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</si>
  <si>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</si>
  <si>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</si>
  <si>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</si>
  <si>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</si>
  <si>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</si>
  <si>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</si>
  <si>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</si>
  <si>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</si>
  <si>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</si>
  <si>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</si>
  <si>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</si>
  <si>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</si>
  <si>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</si>
  <si>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</si>
  <si>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</si>
  <si>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</si>
  <si>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</si>
  <si>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</si>
  <si>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</si>
  <si>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</si>
  <si>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</si>
  <si>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</si>
  <si>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</si>
  <si>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</si>
  <si>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</si>
  <si>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</si>
  <si>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</si>
  <si>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</si>
  <si>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</si>
  <si>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</si>
  <si>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</si>
  <si>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</si>
  <si>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</si>
  <si>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</si>
  <si>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</si>
  <si>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</si>
  <si>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</si>
  <si>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</si>
  <si>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</si>
  <si>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</si>
  <si>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</si>
  <si>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</si>
  <si>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</si>
  <si>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</si>
  <si>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</si>
  <si>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</si>
  <si>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</si>
  <si>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</si>
  <si>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</si>
  <si>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</si>
  <si>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</si>
  <si>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</si>
  <si>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</si>
  <si>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</si>
  <si>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</si>
  <si>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</si>
  <si>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</si>
  <si>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</si>
  <si>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</si>
  <si>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</si>
  <si>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</si>
  <si>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</si>
  <si>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</si>
  <si>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</si>
  <si>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</si>
  <si>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</si>
  <si>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</si>
  <si>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</si>
  <si>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</si>
  <si>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</si>
  <si>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</si>
  <si>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</si>
  <si>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</si>
  <si>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</si>
  <si>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</si>
  <si>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</si>
  <si>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</si>
  <si>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</si>
  <si>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</si>
  <si>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</si>
  <si>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</si>
  <si>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</si>
  <si>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</si>
  <si>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</si>
  <si>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</si>
  <si>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</si>
  <si>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</si>
  <si>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</si>
  <si>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</si>
  <si>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</si>
  <si>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</si>
  <si>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</si>
  <si>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</si>
  <si>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</si>
  <si>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</si>
  <si>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</si>
  <si>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</si>
  <si>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</si>
  <si>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</si>
  <si>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</si>
  <si>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</si>
  <si>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</si>
  <si>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</si>
  <si>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</si>
  <si>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</si>
  <si>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</si>
  <si>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</si>
  <si>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</si>
  <si>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</si>
  <si>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</si>
  <si>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</si>
  <si>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</si>
  <si>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</si>
  <si>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</si>
  <si>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</si>
  <si>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</si>
  <si>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</si>
  <si>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</si>
  <si>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</si>
  <si>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</si>
  <si>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</si>
  <si>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</si>
  <si>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</si>
  <si>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</si>
  <si>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</si>
  <si>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</si>
  <si>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</si>
  <si>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</si>
  <si>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</si>
  <si>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</si>
  <si>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</si>
  <si>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</si>
  <si>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</si>
  <si>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</si>
  <si>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</si>
  <si>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</si>
  <si>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</si>
  <si>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</si>
  <si>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</si>
  <si>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</si>
  <si>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</si>
  <si>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</si>
  <si>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</si>
  <si>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</si>
  <si>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</si>
  <si>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</si>
  <si>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</si>
  <si>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</si>
  <si>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</si>
  <si>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</si>
  <si>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</si>
  <si>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</si>
  <si>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</si>
  <si>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</si>
  <si>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</si>
  <si>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</si>
  <si>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</si>
  <si>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</si>
  <si>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</si>
  <si>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</si>
  <si>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</si>
  <si>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</si>
  <si>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</si>
  <si>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</si>
  <si>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</si>
  <si>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</si>
  <si>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</si>
  <si>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</si>
  <si>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</si>
  <si>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</si>
  <si>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</si>
  <si>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</si>
  <si>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</si>
  <si>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</si>
  <si>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</si>
  <si>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</si>
  <si>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</si>
  <si>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</si>
  <si>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</si>
  <si>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</si>
  <si>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</si>
  <si>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</si>
  <si>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</si>
  <si>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</si>
  <si>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</si>
  <si>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</si>
  <si>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</si>
  <si>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</si>
  <si>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</si>
  <si>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</si>
  <si>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</si>
  <si>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</si>
  <si>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</si>
  <si>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</si>
  <si>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</si>
  <si>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</si>
  <si>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</si>
  <si>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</si>
  <si>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</si>
  <si>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</si>
  <si>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</si>
  <si>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</si>
  <si>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</si>
  <si>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</si>
  <si>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</si>
  <si>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</si>
  <si>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</si>
  <si>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</si>
  <si>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</si>
  <si>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</si>
  <si>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</si>
  <si>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</si>
  <si>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</si>
  <si>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</si>
  <si>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</si>
  <si>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</si>
  <si>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</si>
  <si>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</si>
  <si>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</si>
  <si>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</si>
  <si>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</si>
  <si>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</si>
  <si>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</si>
  <si>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</si>
  <si>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</si>
  <si>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</si>
  <si>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</si>
  <si>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</si>
  <si>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</si>
  <si>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</si>
  <si>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</si>
  <si>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</si>
  <si>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</si>
  <si>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</si>
  <si>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</si>
  <si>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</si>
  <si>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</si>
  <si>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</si>
  <si>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</si>
  <si>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</si>
  <si>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</si>
  <si>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</si>
  <si>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</si>
  <si>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</si>
  <si>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</si>
  <si>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</si>
  <si>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</si>
  <si>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</si>
  <si>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</si>
  <si>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</si>
  <si>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</si>
  <si>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</si>
  <si>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</si>
  <si>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</si>
  <si>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</si>
  <si>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</si>
  <si>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</si>
  <si>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</si>
  <si>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</si>
  <si>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</si>
  <si>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</si>
  <si>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</si>
  <si>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</si>
  <si>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</si>
  <si>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</si>
  <si>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</si>
  <si>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</si>
  <si>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</si>
  <si>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</si>
  <si>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</si>
  <si>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</si>
  <si>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</si>
  <si>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</si>
  <si>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</si>
  <si>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</si>
  <si>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</si>
  <si>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</si>
  <si>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</si>
  <si>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</si>
  <si>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</si>
  <si>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</si>
  <si>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</si>
  <si>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</si>
  <si>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</si>
  <si>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</si>
  <si>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</si>
  <si>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</si>
  <si>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</si>
  <si>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</si>
  <si>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</si>
  <si>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</si>
  <si>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</si>
  <si>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</si>
  <si>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</si>
  <si>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</si>
  <si>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</si>
  <si>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</si>
  <si>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</si>
  <si>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</si>
  <si>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</si>
  <si>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</si>
  <si>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</si>
  <si>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</si>
  <si>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</si>
  <si>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</si>
  <si>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</si>
  <si>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</si>
  <si>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</si>
  <si>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</si>
  <si>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</si>
  <si>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</si>
  <si>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</si>
  <si>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</si>
  <si>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</si>
  <si>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</si>
  <si>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</si>
  <si>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</si>
  <si>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</si>
  <si>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</si>
  <si>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</si>
  <si>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</si>
  <si>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</si>
  <si>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</si>
  <si>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</si>
  <si>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</si>
  <si>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</si>
  <si>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</si>
  <si>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</si>
  <si>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</si>
  <si>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</si>
  <si>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</si>
  <si>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</si>
  <si>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</si>
  <si>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</si>
  <si>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</si>
  <si>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</si>
  <si>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</si>
  <si>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</si>
  <si>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</si>
  <si>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</si>
  <si>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</si>
  <si>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</si>
  <si>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</si>
  <si>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</si>
  <si>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</si>
  <si>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</si>
  <si>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</si>
  <si>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</si>
  <si>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</si>
  <si>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</si>
  <si>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</si>
  <si>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</si>
  <si>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</si>
  <si>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</si>
  <si>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</si>
  <si>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</si>
  <si>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</si>
  <si>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</si>
  <si>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</si>
  <si>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</si>
  <si>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</si>
  <si>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</si>
  <si>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</si>
  <si>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</si>
  <si>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</si>
  <si>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</si>
  <si>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</si>
  <si>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</si>
  <si>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</si>
  <si>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</si>
  <si>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</si>
  <si>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</si>
  <si>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</si>
  <si>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</si>
  <si>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</si>
  <si>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</si>
  <si>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</si>
  <si>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</si>
  <si>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</si>
  <si>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</si>
  <si>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</si>
  <si>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</si>
  <si>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</si>
  <si>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</si>
  <si>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</si>
  <si>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</si>
  <si>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</si>
  <si>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</si>
  <si>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</si>
  <si>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</si>
  <si>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</si>
  <si>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</si>
  <si>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</si>
  <si>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</si>
  <si>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</si>
  <si>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</si>
  <si>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</si>
  <si>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</si>
  <si>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</si>
  <si>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</si>
  <si>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</si>
  <si>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</si>
  <si>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</si>
  <si>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</si>
  <si>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</si>
  <si>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</si>
  <si>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</si>
  <si>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</si>
  <si>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</si>
  <si>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</si>
  <si>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</si>
  <si>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</si>
  <si>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</si>
  <si>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</si>
  <si>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</si>
  <si>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</si>
  <si>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</si>
  <si>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</si>
  <si>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</si>
  <si>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</si>
  <si>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</si>
  <si>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</si>
  <si>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</si>
  <si>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</si>
  <si>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</si>
  <si>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</si>
  <si>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</si>
  <si>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</si>
  <si>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</si>
  <si>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</si>
  <si>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</si>
  <si>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</si>
  <si>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</si>
  <si>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</si>
  <si>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</si>
  <si>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</si>
  <si>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</si>
  <si>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</si>
  <si>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</si>
  <si>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</si>
  <si>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</si>
  <si>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</si>
  <si>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</si>
  <si>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</si>
  <si>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</si>
  <si>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</si>
  <si>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</si>
  <si>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</si>
  <si>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</si>
  <si>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</si>
  <si>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</si>
  <si>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</si>
  <si>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</si>
  <si>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</si>
  <si>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</si>
  <si>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</si>
  <si>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</si>
  <si>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</si>
  <si>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</si>
  <si>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</si>
  <si>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</si>
  <si>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</si>
  <si>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</si>
  <si>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</si>
  <si>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</si>
  <si>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</si>
  <si>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</si>
  <si>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</si>
  <si>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</si>
  <si>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</si>
  <si>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</si>
  <si>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</si>
  <si>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</si>
  <si>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</si>
  <si>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</si>
  <si>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</si>
  <si>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</si>
  <si>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</si>
  <si>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</si>
  <si>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</si>
  <si>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</si>
  <si>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</si>
  <si>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</si>
  <si>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</si>
  <si>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</si>
  <si>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</si>
  <si>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</si>
  <si>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</si>
  <si>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</si>
  <si>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</si>
  <si>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</si>
  <si>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</si>
  <si>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</si>
  <si>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</si>
  <si>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</si>
  <si>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</si>
  <si>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</si>
  <si>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</si>
  <si>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</si>
  <si>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</si>
  <si>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</si>
  <si>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</si>
  <si>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</si>
  <si>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</si>
  <si>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</si>
  <si>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</si>
  <si>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</si>
  <si>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</si>
  <si>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</si>
  <si>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</si>
  <si>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</si>
  <si>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</si>
  <si>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</si>
  <si>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</si>
  <si>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</si>
  <si>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</si>
  <si>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</si>
  <si>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</si>
  <si>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</si>
  <si>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</si>
  <si>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</si>
  <si>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</si>
  <si>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</si>
  <si>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</si>
  <si>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</si>
  <si>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</si>
  <si>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</si>
  <si>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</si>
  <si>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</si>
  <si>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</si>
  <si>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</si>
  <si>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</si>
  <si>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</si>
  <si>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</si>
  <si>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</si>
  <si>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</si>
  <si>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</si>
  <si>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</si>
  <si>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</si>
  <si>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</si>
  <si>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</si>
  <si>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</si>
  <si>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</si>
  <si>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</si>
  <si>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</si>
  <si>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</si>
  <si>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</si>
  <si>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</si>
  <si>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</si>
  <si>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</si>
  <si>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</si>
  <si>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</si>
  <si>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</si>
  <si>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</si>
  <si>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</si>
  <si>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</si>
  <si>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</si>
  <si>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</si>
  <si>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</si>
  <si>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</si>
  <si>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</si>
  <si>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</si>
  <si>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</si>
  <si>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</si>
  <si>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</si>
  <si>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</si>
  <si>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</si>
  <si>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</si>
  <si>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</si>
  <si>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</si>
  <si>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</si>
  <si>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</si>
  <si>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</si>
  <si>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</si>
  <si>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</si>
  <si>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</si>
  <si>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</si>
  <si>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</si>
  <si>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</si>
  <si>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</si>
  <si>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</si>
  <si>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</si>
  <si>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</si>
  <si>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</si>
  <si>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</si>
  <si>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</si>
  <si>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</si>
  <si>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</si>
  <si>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</si>
  <si>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</si>
  <si>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</si>
  <si>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</si>
  <si>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</si>
  <si>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</si>
  <si>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</si>
  <si>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</si>
  <si>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</si>
  <si>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</si>
  <si>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</si>
  <si>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</si>
  <si>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</si>
  <si>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</si>
  <si>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</si>
  <si>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</si>
  <si>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</si>
  <si>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</si>
  <si>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</si>
  <si>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</si>
  <si>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</si>
  <si>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</si>
  <si>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</si>
  <si>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</si>
  <si>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</si>
  <si>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</si>
  <si>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</si>
  <si>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</si>
  <si>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</si>
  <si>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</si>
  <si>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</si>
  <si>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</si>
  <si>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</si>
  <si>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</si>
  <si>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</si>
  <si>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</si>
  <si>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</si>
  <si>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</si>
  <si>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</si>
  <si>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</si>
  <si>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</si>
  <si>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</si>
  <si>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</si>
  <si>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</si>
  <si>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</si>
  <si>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</si>
  <si>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</si>
  <si>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</si>
  <si>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</si>
  <si>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</si>
  <si>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</si>
  <si>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</si>
  <si>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</si>
  <si>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</si>
  <si>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</si>
  <si>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</si>
  <si>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</si>
  <si>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</si>
  <si>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</si>
  <si>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</si>
  <si>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</si>
  <si>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</si>
  <si>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</si>
  <si>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</si>
  <si>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</si>
  <si>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</si>
  <si>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</si>
  <si>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</si>
  <si>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</si>
  <si>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</si>
  <si>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</si>
  <si>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</si>
  <si>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</si>
  <si>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</si>
  <si>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</si>
  <si>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</si>
  <si>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</si>
  <si>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</si>
  <si>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</si>
  <si>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</si>
  <si>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</si>
  <si>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</si>
  <si>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</si>
  <si>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</si>
  <si>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</si>
  <si>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</si>
  <si>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</si>
  <si>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</si>
  <si>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</si>
  <si>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</si>
  <si>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</si>
  <si>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</si>
  <si>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</si>
  <si>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</si>
  <si>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</si>
  <si>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</si>
  <si>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</si>
  <si>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</si>
  <si>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</si>
  <si>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</si>
  <si>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</si>
  <si>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</si>
  <si>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</si>
  <si>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</si>
  <si>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</si>
  <si>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</si>
  <si>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</si>
  <si>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</si>
  <si>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</si>
  <si>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</si>
  <si>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</si>
  <si>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</si>
  <si>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</si>
  <si>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</si>
  <si>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</si>
  <si>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</si>
  <si>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</si>
  <si>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</si>
  <si>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</si>
  <si>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</si>
  <si>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</si>
  <si>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</si>
  <si>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</si>
  <si>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</si>
  <si>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</si>
  <si>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</si>
  <si>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</si>
  <si>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</si>
  <si>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</si>
  <si>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</si>
  <si>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</si>
  <si>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</si>
  <si>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</si>
  <si>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</si>
  <si>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</si>
  <si>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</si>
  <si>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</si>
  <si>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</si>
  <si>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</si>
  <si>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</si>
  <si>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</si>
  <si>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</si>
  <si>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</si>
  <si>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</si>
  <si>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</si>
  <si>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</si>
  <si>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</si>
  <si>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</si>
  <si>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</si>
  <si>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</si>
  <si>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</si>
  <si>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</si>
  <si>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</si>
  <si>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</si>
  <si>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</si>
  <si>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</si>
  <si>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</si>
  <si>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</si>
  <si>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</si>
  <si>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</si>
  <si>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</si>
  <si>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</si>
  <si>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</si>
  <si>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</si>
  <si>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</si>
  <si>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</si>
  <si>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</si>
  <si>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</si>
  <si>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</si>
  <si>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</si>
  <si>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</si>
  <si>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</si>
  <si>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</si>
  <si>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</si>
  <si>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</si>
  <si>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</si>
  <si>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</si>
  <si>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</si>
  <si>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</si>
  <si>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</si>
  <si>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</si>
  <si>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</si>
  <si>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</si>
  <si>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</si>
  <si>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</si>
  <si>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</si>
  <si>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</si>
  <si>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</si>
  <si>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</si>
  <si>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</si>
  <si>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</si>
  <si>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</si>
  <si>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</si>
  <si>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</si>
  <si>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</si>
  <si>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</si>
  <si>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</si>
  <si>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</si>
  <si>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</si>
  <si>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</si>
  <si>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</si>
  <si>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</si>
  <si>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</si>
  <si>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</si>
  <si>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</si>
  <si>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</si>
  <si>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</si>
  <si>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</si>
  <si>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</si>
  <si>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</si>
  <si>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</si>
  <si>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</si>
  <si>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</si>
  <si>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</si>
  <si>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</si>
  <si>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</si>
  <si>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</si>
  <si>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</si>
  <si>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</si>
  <si>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</si>
  <si>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</si>
  <si>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</si>
  <si>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</si>
  <si>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</si>
  <si>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</si>
  <si>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</si>
  <si>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</si>
  <si>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</si>
  <si>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</si>
  <si>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</si>
  <si>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</si>
  <si>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</si>
  <si>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</si>
  <si>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</si>
  <si>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</si>
  <si>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</si>
  <si>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</si>
  <si>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</si>
  <si>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</si>
  <si>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</si>
  <si>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</si>
  <si>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</si>
  <si>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</si>
  <si>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</si>
  <si>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</si>
  <si>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</si>
  <si>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</si>
  <si>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</si>
  <si>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</si>
  <si>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</si>
  <si>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</si>
  <si>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</si>
  <si>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</si>
  <si>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</si>
  <si>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</si>
  <si>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</si>
  <si>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</si>
  <si>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</si>
  <si>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</si>
  <si>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</si>
  <si>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</si>
  <si>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</si>
  <si>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</si>
  <si>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</si>
  <si>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</si>
  <si>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</si>
  <si>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</si>
  <si>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</si>
  <si>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</si>
  <si>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</si>
  <si>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</si>
  <si>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</si>
  <si>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</si>
  <si>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</si>
  <si>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</si>
  <si>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</si>
  <si>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</si>
  <si>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</si>
  <si>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</si>
  <si>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</si>
  <si>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</si>
  <si>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</si>
  <si>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</si>
  <si>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</si>
  <si>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</si>
  <si>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</si>
  <si>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</si>
  <si>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</si>
  <si>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</si>
  <si>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</si>
  <si>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</si>
  <si>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</si>
  <si>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</si>
  <si>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</si>
  <si>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</si>
  <si>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</si>
  <si>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</si>
  <si>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</si>
  <si>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</si>
  <si>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</si>
  <si>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</si>
  <si>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</si>
  <si>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</si>
  <si>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</si>
  <si>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</si>
  <si>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</si>
  <si>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</si>
  <si>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</si>
  <si>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</si>
  <si>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</si>
  <si>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</si>
  <si>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</si>
  <si>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</si>
  <si>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</si>
  <si>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</si>
  <si>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</si>
  <si>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</si>
  <si>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</si>
  <si>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</si>
  <si>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</si>
  <si>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</si>
  <si>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</si>
  <si>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</si>
  <si>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</si>
  <si>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</si>
  <si>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</si>
  <si>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</si>
  <si>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</si>
  <si>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</si>
  <si>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</si>
  <si>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</si>
  <si>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</si>
  <si>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</si>
  <si>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</si>
  <si>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</si>
  <si>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</si>
  <si>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</si>
  <si>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</si>
  <si>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</si>
  <si>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</si>
  <si>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</si>
  <si>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</si>
  <si>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</si>
  <si>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</si>
  <si>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</si>
  <si>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</si>
  <si>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</si>
  <si>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</si>
  <si>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</si>
  <si>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</si>
  <si>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</si>
  <si>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</si>
  <si>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</si>
  <si>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</si>
  <si>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</si>
  <si>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</si>
  <si>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</si>
  <si>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</si>
  <si>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</si>
  <si>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</si>
  <si>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</si>
  <si>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</si>
  <si>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</si>
  <si>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</si>
  <si>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</si>
  <si>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</si>
  <si>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</si>
  <si>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</si>
  <si>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</si>
  <si>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</si>
  <si>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</si>
  <si>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</si>
  <si>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</si>
  <si>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</si>
  <si>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</si>
  <si>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</si>
  <si>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</si>
  <si>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</si>
  <si>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</si>
  <si>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</si>
  <si>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</si>
  <si>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</si>
  <si>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</si>
  <si>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</si>
  <si>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</si>
  <si>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</si>
  <si>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</si>
  <si>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</si>
  <si>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</si>
  <si>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</si>
  <si>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</si>
  <si>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</si>
  <si>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</si>
  <si>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</si>
  <si>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</si>
  <si>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</si>
  <si>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</si>
  <si>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</si>
  <si>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</si>
  <si>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</si>
  <si>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</si>
  <si>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</si>
  <si>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</si>
  <si>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</si>
  <si>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</si>
  <si>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</si>
  <si>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</si>
  <si>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</si>
  <si>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</si>
  <si>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</si>
  <si>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</si>
  <si>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</si>
  <si>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</si>
  <si>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</si>
  <si>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</si>
  <si>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</si>
  <si>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</si>
  <si>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</si>
  <si>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</si>
  <si>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</si>
  <si>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</si>
  <si>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</si>
  <si>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</si>
  <si>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</si>
  <si>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</si>
  <si>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</si>
  <si>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</si>
  <si>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</si>
  <si>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</si>
  <si>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</si>
  <si>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</si>
  <si>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</si>
  <si>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</si>
  <si>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</si>
  <si>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</si>
  <si>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</si>
  <si>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</si>
  <si>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</si>
  <si>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</si>
  <si>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</si>
  <si>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</si>
  <si>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</si>
  <si>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</si>
  <si>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</si>
  <si>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</si>
  <si>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</si>
  <si>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</si>
  <si>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</si>
  <si>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</si>
  <si>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</si>
  <si>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</si>
  <si>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</si>
  <si>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</si>
  <si>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</si>
  <si>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</si>
  <si>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</si>
  <si>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</si>
  <si>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</si>
  <si>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</si>
  <si>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</si>
  <si>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</si>
  <si>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</si>
  <si>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</si>
  <si>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</si>
  <si>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</si>
  <si>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</si>
  <si>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</si>
  <si>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</si>
  <si>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</si>
  <si>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</si>
  <si>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</si>
  <si>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</si>
  <si>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</si>
  <si>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</si>
  <si>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</si>
  <si>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</si>
  <si>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</si>
  <si>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</si>
  <si>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</si>
  <si>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</si>
  <si>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</si>
  <si>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</si>
  <si>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</si>
  <si>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</si>
  <si>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</si>
  <si>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</si>
  <si>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</si>
  <si>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</si>
  <si>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</si>
  <si>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</si>
  <si>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</si>
  <si>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</si>
  <si>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</si>
  <si>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</si>
  <si>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</si>
  <si>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</si>
  <si>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</si>
  <si>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</si>
  <si>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</si>
  <si>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</si>
  <si>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</si>
  <si>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</si>
  <si>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</si>
  <si>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</si>
  <si>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</si>
  <si>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</si>
  <si>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</si>
  <si>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</si>
  <si>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</si>
  <si>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</si>
  <si>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</si>
  <si>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</si>
  <si>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</si>
  <si>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</si>
  <si>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</si>
  <si>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</si>
  <si>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</si>
  <si>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</si>
  <si>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</si>
  <si>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</si>
  <si>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</si>
  <si>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</si>
  <si>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</si>
  <si>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</si>
  <si>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</si>
  <si>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</si>
  <si>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</si>
  <si>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</si>
  <si>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</si>
  <si>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</si>
  <si>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</si>
  <si>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</si>
  <si>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</si>
  <si>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</si>
  <si>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</si>
  <si>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</si>
  <si>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</si>
  <si>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</si>
  <si>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</si>
  <si>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</si>
  <si>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</si>
  <si>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</si>
  <si>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</si>
  <si>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</si>
  <si>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</si>
  <si>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</si>
  <si>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</si>
  <si>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</si>
  <si>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</si>
  <si>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</si>
  <si>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</si>
  <si>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</si>
  <si>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</si>
  <si>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</si>
  <si>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</si>
  <si>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</si>
  <si>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</si>
  <si>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</si>
  <si>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</si>
  <si>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</si>
  <si>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</si>
  <si>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</si>
  <si>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</si>
  <si>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</si>
  <si>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</si>
  <si>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</si>
  <si>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</si>
  <si>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</si>
  <si>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</si>
  <si>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</si>
  <si>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</si>
  <si>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</si>
  <si>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</si>
  <si>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</si>
  <si>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</si>
  <si>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</si>
  <si>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</si>
  <si>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</si>
  <si>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</si>
  <si>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</si>
  <si>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</si>
  <si>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</si>
  <si>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</si>
  <si>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</si>
  <si>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</si>
  <si>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</si>
  <si>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</si>
  <si>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</si>
  <si>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</si>
  <si>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</si>
  <si>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</si>
  <si>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</si>
  <si>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</si>
  <si>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</si>
  <si>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</si>
  <si>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</si>
  <si>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</si>
  <si>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</si>
  <si>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</si>
  <si>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</si>
  <si>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</si>
  <si>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</si>
  <si>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</si>
  <si>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</si>
  <si>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</si>
  <si>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</si>
  <si>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</si>
  <si>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</si>
  <si>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</si>
  <si>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</si>
  <si>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</si>
  <si>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</si>
  <si>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</si>
  <si>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</si>
  <si>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</si>
  <si>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</si>
  <si>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</si>
  <si>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</si>
  <si>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</si>
  <si>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</si>
  <si>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</si>
  <si>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</si>
  <si>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</si>
  <si>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</si>
  <si>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</si>
  <si>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</si>
  <si>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</si>
  <si>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</si>
  <si>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</si>
  <si>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</si>
  <si>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</si>
  <si>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</si>
  <si>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</si>
  <si>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</si>
  <si>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</si>
  <si>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</si>
  <si>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</si>
  <si>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</si>
  <si>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</si>
  <si>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</si>
  <si>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</si>
  <si>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</si>
  <si>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</si>
  <si>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</si>
  <si>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</si>
  <si>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</si>
  <si>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</si>
  <si>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</si>
  <si>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</si>
  <si>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</si>
  <si>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</si>
  <si>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</si>
  <si>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</si>
  <si>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</si>
  <si>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</si>
  <si>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</si>
  <si>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</si>
  <si>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</si>
  <si>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</si>
  <si>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</si>
  <si>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</si>
  <si>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</si>
  <si>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</si>
  <si>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</si>
  <si>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</si>
  <si>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</si>
  <si>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</si>
  <si>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</si>
  <si>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</si>
  <si>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</si>
  <si>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</si>
  <si>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</si>
  <si>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</si>
  <si>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</si>
  <si>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</si>
  <si>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</si>
  <si>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</si>
  <si>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</si>
  <si>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</si>
  <si>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</si>
  <si>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</si>
  <si>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</si>
  <si>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</si>
  <si>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</si>
  <si>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</si>
  <si>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</si>
  <si>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</si>
  <si>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</si>
  <si>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</si>
  <si>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</si>
  <si>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</si>
  <si>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</si>
  <si>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</si>
  <si>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</si>
  <si>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</si>
  <si>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</si>
  <si>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</si>
  <si>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</si>
  <si>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</si>
  <si>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</si>
  <si>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</si>
  <si>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</si>
  <si>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</si>
  <si>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</si>
  <si>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</si>
  <si>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</si>
  <si>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</si>
  <si>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</si>
  <si>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</si>
  <si>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</si>
  <si>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</si>
  <si>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</si>
  <si>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</si>
  <si>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</si>
  <si>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</si>
  <si>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</si>
  <si>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</si>
  <si>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</si>
  <si>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</si>
  <si>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</si>
  <si>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</si>
  <si>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</si>
  <si>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</si>
  <si>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</si>
  <si>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</si>
  <si>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</si>
  <si>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</si>
  <si>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</si>
  <si>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</si>
  <si>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</si>
  <si>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</si>
  <si>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</si>
  <si>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</si>
  <si>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</si>
  <si>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</si>
  <si>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</si>
  <si>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</si>
  <si>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</si>
  <si>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</si>
  <si>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</si>
  <si>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</si>
  <si>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</si>
  <si>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</si>
  <si>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</si>
  <si>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</si>
  <si>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</si>
  <si>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</si>
  <si>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</si>
  <si>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</si>
  <si>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</si>
  <si>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</si>
  <si>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</si>
  <si>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</si>
  <si>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</si>
  <si>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</si>
  <si>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</si>
  <si>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</si>
  <si>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</si>
  <si>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</si>
  <si>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</si>
  <si>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</si>
  <si>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</si>
  <si>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</si>
  <si>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</si>
  <si>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</si>
  <si>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</si>
  <si>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</si>
  <si>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</si>
  <si>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</si>
  <si>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</si>
  <si>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</si>
  <si>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</si>
  <si>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</si>
  <si>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</si>
  <si>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</si>
  <si>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</si>
  <si>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</si>
  <si>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</si>
  <si>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</si>
  <si>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</si>
  <si>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</si>
  <si>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</si>
  <si>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</si>
  <si>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</si>
  <si>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</si>
  <si>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</si>
  <si>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</si>
  <si>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</si>
  <si>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</si>
  <si>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</si>
  <si>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</si>
  <si>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</si>
  <si>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</si>
  <si>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</si>
  <si>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</si>
  <si>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</si>
  <si>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</si>
  <si>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</si>
  <si>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</si>
  <si>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</si>
  <si>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</si>
  <si>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</si>
  <si>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</si>
  <si>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</si>
  <si>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</si>
  <si>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</si>
  <si>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</si>
  <si>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</si>
  <si>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</si>
  <si>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</si>
  <si>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</si>
  <si>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</si>
  <si>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</si>
  <si>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</si>
  <si>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</si>
  <si>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</si>
  <si>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</si>
  <si>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</si>
  <si>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</si>
  <si>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</si>
  <si>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</si>
  <si>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</si>
  <si>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</si>
  <si>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</si>
  <si>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</si>
  <si>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</si>
  <si>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</si>
  <si>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</si>
  <si>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</si>
  <si>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</si>
  <si>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</si>
  <si>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</si>
  <si>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</si>
  <si>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</si>
  <si>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</si>
  <si>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</si>
  <si>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</si>
  <si>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</si>
  <si>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</si>
  <si>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</si>
  <si>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</si>
  <si>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</si>
  <si>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</si>
  <si>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</si>
  <si>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</si>
  <si>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</si>
  <si>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</si>
  <si>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</si>
  <si>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</si>
  <si>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</si>
  <si>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</si>
  <si>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</si>
  <si>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</si>
  <si>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</si>
  <si>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</si>
  <si>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</si>
  <si>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</si>
  <si>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</si>
  <si>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</si>
  <si>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</si>
  <si>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</si>
  <si>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</si>
  <si>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</si>
  <si>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</si>
  <si>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</si>
  <si>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</si>
  <si>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</si>
  <si>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</si>
  <si>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</si>
  <si>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</si>
  <si>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</si>
  <si>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</si>
  <si>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</si>
  <si>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</si>
  <si>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</si>
  <si>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</si>
  <si>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</si>
  <si>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</si>
  <si>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</si>
  <si>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</si>
  <si>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</si>
  <si>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</si>
  <si>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</si>
  <si>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</si>
  <si>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</si>
  <si>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</si>
  <si>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</si>
  <si>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</si>
  <si>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</si>
  <si>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</si>
  <si>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</si>
  <si>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</si>
  <si>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</si>
  <si>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</si>
  <si>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</si>
  <si>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</si>
  <si>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</si>
  <si>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</si>
  <si>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</si>
  <si>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</si>
  <si>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</si>
  <si>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</si>
  <si>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</si>
  <si>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</si>
  <si>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</si>
  <si>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</si>
  <si>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</si>
  <si>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</si>
  <si>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</si>
  <si>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</si>
  <si>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</si>
  <si>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</si>
  <si>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</si>
  <si>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</si>
  <si>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</si>
  <si>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</si>
  <si>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</si>
  <si>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</si>
  <si>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</si>
  <si>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</si>
  <si>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</si>
  <si>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</si>
  <si>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</si>
  <si>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</si>
  <si>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</si>
  <si>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</si>
  <si>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</si>
  <si>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</si>
  <si>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</si>
  <si>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</si>
  <si>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</si>
  <si>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</si>
  <si>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</si>
  <si>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</si>
  <si>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</si>
  <si>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</si>
  <si>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</si>
  <si>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</si>
  <si>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</si>
  <si>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</si>
  <si>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</si>
  <si>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</si>
  <si>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</si>
  <si>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</si>
  <si>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</si>
  <si>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</si>
  <si>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</si>
  <si>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</si>
  <si>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</si>
  <si>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</si>
  <si>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</si>
  <si>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</si>
  <si>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</si>
  <si>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</si>
  <si>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</si>
  <si>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</si>
  <si>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</si>
  <si>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</si>
  <si>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</si>
  <si>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</si>
  <si>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</si>
  <si>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</si>
  <si>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</si>
  <si>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</si>
  <si>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</si>
  <si>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</si>
  <si>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</si>
  <si>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</si>
  <si>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</si>
  <si>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</si>
  <si>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</si>
  <si>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</si>
  <si>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</si>
  <si>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</si>
  <si>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</si>
  <si>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</si>
  <si>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</si>
  <si>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</si>
  <si>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</si>
  <si>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</si>
  <si>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</si>
  <si>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</si>
  <si>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</si>
  <si>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</si>
  <si>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</si>
  <si>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</si>
  <si>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</si>
  <si>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</si>
  <si>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</si>
  <si>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</si>
  <si>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</si>
  <si>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</si>
  <si>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</si>
  <si>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</si>
  <si>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</si>
  <si>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</si>
  <si>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</si>
  <si>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</si>
  <si>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</si>
  <si>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</si>
  <si>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</si>
  <si>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</si>
  <si>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</si>
  <si>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</si>
  <si>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</si>
  <si>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</si>
  <si>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</si>
  <si>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</si>
  <si>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</si>
  <si>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</si>
  <si>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</si>
  <si>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</si>
  <si>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</si>
  <si>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</si>
  <si>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</si>
  <si>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</si>
  <si>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</si>
  <si>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</si>
  <si>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</si>
  <si>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</si>
  <si>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</si>
  <si>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</si>
  <si>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</si>
  <si>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</si>
  <si>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</si>
  <si>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</si>
  <si>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</si>
  <si>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</si>
  <si>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</si>
  <si>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</si>
  <si>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</si>
  <si>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</si>
  <si>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</si>
  <si>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</si>
  <si>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</si>
  <si>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</si>
  <si>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</si>
  <si>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</si>
  <si>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</si>
  <si>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</si>
  <si>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</si>
  <si>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</si>
  <si>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</si>
  <si>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</si>
  <si>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</si>
  <si>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</si>
  <si>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</si>
  <si>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</si>
  <si>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</si>
  <si>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</si>
  <si>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</si>
  <si>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</si>
  <si>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</si>
  <si>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</si>
  <si>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</si>
  <si>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</si>
  <si>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</si>
  <si>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</si>
  <si>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</si>
  <si>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</si>
  <si>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</si>
  <si>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</si>
  <si>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</si>
  <si>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</si>
  <si>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</si>
  <si>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</si>
  <si>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</si>
  <si>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</si>
  <si>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</si>
  <si>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</si>
  <si>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</si>
  <si>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</si>
  <si>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</si>
  <si>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</si>
  <si>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</si>
  <si>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</si>
  <si>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</si>
  <si>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</si>
  <si>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</si>
  <si>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</si>
  <si>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</si>
  <si>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</si>
  <si>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</si>
  <si>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</si>
  <si>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</si>
  <si>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</si>
  <si>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</si>
  <si>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</si>
  <si>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</si>
  <si>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</si>
  <si>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</si>
  <si>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</si>
  <si>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</si>
  <si>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</si>
  <si>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</si>
  <si>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</si>
  <si>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</si>
  <si>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</si>
  <si>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</si>
  <si>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</si>
  <si>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</si>
  <si>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</si>
  <si>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</si>
  <si>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</si>
  <si>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</si>
  <si>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</si>
  <si>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</si>
  <si>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</si>
  <si>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</si>
  <si>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</si>
  <si>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</si>
  <si>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</si>
  <si>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</si>
  <si>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</si>
  <si>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</si>
  <si>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</si>
  <si>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</si>
  <si>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</si>
  <si>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</si>
  <si>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</si>
  <si>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</si>
  <si>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</si>
  <si>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</si>
  <si>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</si>
  <si>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</si>
  <si>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</si>
  <si>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</si>
  <si>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</si>
  <si>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</si>
  <si>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</si>
  <si>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</si>
  <si>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</si>
  <si>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</si>
  <si>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</si>
  <si>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</si>
  <si>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</si>
  <si>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</si>
  <si>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</si>
  <si>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</si>
  <si>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</si>
  <si>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</si>
  <si>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</si>
  <si>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</si>
  <si>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</si>
  <si>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</si>
  <si>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</si>
  <si>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</si>
  <si>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</si>
  <si>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</si>
  <si>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</si>
  <si>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</si>
  <si>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</si>
  <si>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</si>
  <si>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</si>
  <si>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</si>
  <si>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</si>
  <si>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</si>
  <si>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</si>
  <si>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</si>
  <si>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</si>
  <si>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</si>
  <si>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</si>
  <si>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</si>
  <si>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</si>
  <si>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</si>
  <si>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</si>
  <si>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</si>
  <si>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</si>
  <si>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</si>
  <si>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</si>
  <si>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</si>
  <si>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</si>
  <si>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</si>
  <si>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</si>
  <si>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</si>
  <si>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</si>
  <si>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</si>
  <si>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</si>
  <si>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</si>
  <si>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</si>
  <si>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</si>
  <si>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</si>
  <si>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</si>
  <si>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</si>
  <si>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</si>
  <si>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</si>
  <si>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</si>
  <si>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</si>
  <si>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</si>
  <si>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</si>
  <si>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</si>
  <si>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</si>
  <si>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</si>
  <si>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</si>
  <si>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</si>
  <si>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</si>
  <si>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</si>
  <si>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</si>
  <si>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</si>
  <si>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</si>
  <si>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</si>
  <si>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</si>
  <si>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</si>
  <si>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</si>
  <si>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</si>
  <si>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</si>
  <si>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</si>
  <si>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</si>
  <si>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</si>
  <si>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</si>
  <si>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</si>
  <si>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</si>
  <si>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</si>
  <si>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</si>
  <si>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</si>
  <si>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</si>
  <si>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</si>
  <si>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</si>
  <si>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</si>
  <si>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</si>
  <si>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</si>
  <si>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</si>
  <si>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</si>
  <si>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</si>
  <si>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</si>
  <si>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</si>
  <si>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</si>
  <si>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</si>
  <si>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</si>
  <si>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</si>
  <si>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</si>
  <si>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</si>
  <si>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</si>
  <si>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</si>
  <si>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</si>
  <si>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</si>
  <si>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</si>
  <si>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</si>
  <si>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</si>
  <si>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</si>
  <si>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</si>
  <si>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</si>
  <si>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</si>
  <si>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</si>
  <si>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</si>
  <si>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</si>
  <si>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</si>
  <si>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</si>
  <si>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</si>
  <si>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</si>
  <si>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</si>
  <si>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</si>
  <si>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</si>
  <si>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</si>
  <si>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</si>
  <si>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</si>
  <si>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</si>
  <si>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</si>
  <si>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</si>
  <si>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</si>
  <si>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</si>
  <si>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</si>
  <si>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</si>
  <si>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</si>
  <si>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</si>
  <si>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</si>
  <si>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</si>
  <si>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</si>
  <si>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</si>
  <si>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</si>
  <si>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</si>
  <si>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</si>
  <si>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</si>
  <si>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</si>
  <si>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</si>
  <si>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</si>
  <si>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</si>
  <si>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</si>
  <si>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</si>
  <si>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</si>
  <si>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</si>
  <si>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</si>
  <si>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</si>
  <si>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</si>
  <si>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</si>
  <si>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</si>
  <si>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</si>
  <si>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</si>
  <si>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</si>
  <si>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</si>
  <si>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</si>
  <si>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</si>
  <si>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</si>
  <si>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</si>
  <si>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</si>
  <si>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</si>
  <si>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</si>
  <si>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</si>
  <si>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</si>
  <si>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</si>
  <si>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</si>
  <si>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</si>
  <si>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</si>
  <si>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</si>
  <si>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</si>
  <si>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</si>
  <si>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</si>
  <si>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</si>
  <si>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</si>
  <si>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</si>
  <si>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</si>
  <si>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</si>
  <si>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</si>
  <si>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</si>
  <si>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</si>
  <si>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</si>
  <si>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</si>
  <si>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</si>
  <si>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</si>
  <si>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</si>
  <si>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</si>
  <si>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</si>
  <si>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</si>
  <si>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</si>
  <si>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</si>
  <si>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</si>
  <si>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</si>
  <si>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</si>
  <si>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</si>
  <si>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</si>
  <si>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</si>
  <si>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</si>
  <si>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</si>
  <si>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</si>
  <si>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</si>
  <si>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</si>
  <si>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</si>
  <si>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</si>
  <si>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</si>
  <si>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</si>
  <si>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</si>
  <si>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</si>
  <si>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</si>
  <si>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</si>
  <si>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</si>
  <si>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</si>
  <si>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</si>
  <si>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</si>
  <si>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</si>
  <si>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</si>
  <si>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</si>
  <si>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</si>
  <si>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</si>
  <si>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</si>
  <si>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</si>
  <si>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</si>
  <si>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</si>
  <si>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</si>
  <si>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</si>
  <si>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</si>
  <si>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</si>
  <si>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</si>
  <si>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</si>
  <si>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</si>
  <si>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</si>
  <si>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</si>
  <si>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</si>
  <si>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</si>
  <si>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</si>
  <si>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</si>
  <si>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</si>
  <si>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</si>
  <si>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</si>
  <si>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</si>
  <si>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</si>
  <si>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</si>
  <si>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</si>
  <si>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</si>
  <si>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</si>
  <si>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</si>
  <si>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</si>
  <si>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</si>
  <si>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</si>
  <si>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</si>
  <si>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</si>
  <si>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</si>
  <si>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</si>
  <si>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</si>
  <si>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</si>
  <si>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</si>
  <si>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</si>
  <si>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</si>
  <si>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</si>
  <si>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</si>
  <si>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</si>
  <si>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</si>
  <si>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</si>
  <si>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</si>
  <si>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</si>
  <si>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</si>
  <si>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</si>
  <si>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</si>
  <si>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</si>
  <si>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</si>
  <si>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</si>
  <si>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</si>
  <si>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</si>
  <si>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</si>
  <si>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</si>
  <si>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</si>
  <si>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</si>
  <si>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</si>
  <si>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</si>
  <si>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</si>
  <si>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</si>
  <si>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</si>
  <si>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</si>
  <si>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</si>
  <si>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</si>
  <si>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</si>
  <si>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</si>
  <si>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</si>
  <si>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</si>
  <si>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</si>
  <si>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</si>
  <si>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</si>
  <si>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</si>
  <si>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</si>
  <si>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</si>
  <si>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</si>
  <si>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</si>
  <si>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</si>
  <si>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</si>
  <si>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</si>
  <si>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</si>
  <si>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</si>
  <si>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</si>
  <si>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</si>
  <si>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</si>
  <si>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</si>
  <si>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</si>
  <si>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</si>
  <si>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</si>
  <si>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</si>
  <si>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</si>
  <si>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</si>
  <si>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</si>
  <si>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</si>
  <si>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</si>
  <si>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</si>
  <si>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</si>
  <si>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</si>
  <si>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</si>
  <si>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</si>
  <si>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</si>
  <si>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</si>
  <si>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</si>
  <si>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</si>
  <si>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</si>
  <si>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</si>
  <si>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</si>
  <si>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</si>
  <si>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</si>
  <si>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</si>
  <si>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</si>
  <si>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</si>
  <si>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</si>
  <si>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</si>
  <si>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</si>
  <si>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</si>
  <si>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</si>
  <si>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</si>
  <si>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</si>
  <si>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</si>
  <si>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</si>
  <si>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</si>
  <si>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</si>
  <si>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</si>
  <si>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</si>
  <si>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</si>
  <si>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</si>
  <si>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</si>
  <si>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</si>
  <si>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</si>
  <si>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</si>
  <si>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</si>
  <si>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</si>
  <si>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</si>
  <si>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</si>
  <si>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</si>
  <si>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</si>
  <si>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</si>
  <si>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</si>
  <si>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</si>
  <si>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</si>
  <si>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</si>
  <si>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</si>
  <si>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</si>
  <si>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</si>
  <si>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</si>
  <si>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</si>
  <si>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</si>
  <si>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</si>
  <si>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</si>
  <si>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</si>
  <si>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</si>
  <si>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</si>
  <si>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</si>
  <si>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</si>
  <si>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</si>
  <si>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</si>
  <si>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</si>
  <si>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</si>
  <si>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</si>
  <si>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</si>
  <si>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</si>
  <si>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</si>
  <si>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</si>
  <si>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</si>
  <si>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</si>
  <si>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</si>
  <si>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</si>
  <si>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</si>
  <si>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</si>
  <si>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</si>
  <si>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</si>
  <si>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</si>
  <si>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</si>
  <si>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</si>
  <si>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</si>
  <si>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</si>
  <si>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</si>
  <si>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</si>
  <si>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</si>
  <si>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</si>
  <si>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</si>
  <si>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</si>
  <si>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</si>
  <si>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</si>
  <si>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</si>
  <si>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</si>
  <si>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</si>
  <si>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</si>
  <si>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</si>
  <si>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</si>
  <si>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</si>
  <si>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</si>
  <si>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</si>
  <si>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</si>
  <si>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</si>
  <si>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</si>
  <si>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</si>
  <si>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</si>
  <si>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</si>
  <si>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</si>
  <si>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</si>
  <si>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</si>
  <si>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</si>
  <si>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</si>
  <si>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</si>
  <si>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</si>
  <si>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</si>
  <si>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</si>
  <si>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</si>
  <si>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</si>
  <si>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</si>
  <si>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</si>
  <si>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</si>
  <si>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</si>
  <si>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</si>
  <si>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</si>
  <si>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</si>
  <si>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</si>
  <si>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</si>
  <si>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</si>
  <si>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</si>
  <si>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</si>
  <si>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</si>
  <si>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</si>
  <si>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</si>
  <si>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</si>
  <si>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</si>
  <si>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</si>
  <si>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</si>
  <si>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</si>
  <si>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</si>
  <si>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</si>
  <si>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</si>
  <si>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</si>
  <si>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</si>
  <si>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</si>
  <si>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</si>
  <si>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</si>
  <si>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</si>
  <si>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</si>
  <si>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</si>
  <si>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</si>
  <si>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</si>
  <si>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</si>
  <si>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</si>
  <si>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</si>
  <si>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</si>
  <si>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</si>
  <si>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</si>
  <si>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</si>
  <si>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</si>
  <si>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</si>
  <si>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</si>
  <si>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</si>
  <si>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</si>
  <si>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</si>
  <si>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</si>
  <si>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</si>
  <si>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</si>
  <si>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</si>
  <si>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</si>
  <si>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</si>
  <si>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</si>
  <si>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</si>
  <si>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</si>
  <si>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</si>
  <si>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</si>
  <si>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</si>
  <si>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</si>
  <si>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</si>
  <si>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</si>
  <si>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</si>
  <si>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</si>
  <si>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</si>
  <si>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</si>
  <si>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</si>
  <si>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</si>
  <si>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</si>
  <si>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</si>
  <si>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</si>
  <si>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</si>
  <si>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</si>
  <si>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</si>
  <si>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</si>
  <si>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</si>
  <si>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</si>
  <si>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</si>
  <si>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</si>
  <si>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</si>
  <si>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</si>
  <si>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</si>
  <si>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</si>
  <si>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</si>
  <si>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</si>
  <si>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</si>
  <si>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</si>
  <si>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</si>
  <si>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</si>
  <si>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</si>
  <si>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</si>
  <si>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</si>
  <si>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</si>
  <si>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</si>
  <si>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</si>
  <si>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</si>
  <si>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</si>
  <si>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</si>
  <si>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</si>
  <si>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</si>
  <si>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</si>
  <si>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</si>
  <si>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</si>
  <si>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</si>
  <si>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</si>
  <si>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</si>
  <si>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</si>
  <si>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</si>
  <si>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</si>
  <si>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</si>
  <si>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</si>
  <si>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</si>
  <si>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</si>
  <si>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</si>
  <si>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</si>
  <si>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</si>
  <si>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</si>
  <si>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</si>
  <si>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</si>
  <si>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</si>
  <si>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</si>
  <si>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</si>
  <si>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</si>
  <si>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</si>
  <si>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</si>
  <si>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</si>
  <si>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</si>
  <si>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</si>
  <si>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</si>
  <si>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</si>
  <si>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</si>
  <si>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</si>
  <si>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</si>
  <si>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</si>
  <si>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</si>
  <si>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</si>
  <si>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</si>
  <si>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</si>
  <si>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</si>
  <si>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</si>
  <si>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</si>
  <si>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</si>
  <si>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</si>
  <si>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</si>
  <si>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</si>
  <si>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</si>
  <si>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</si>
  <si>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</si>
  <si>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</si>
  <si>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</si>
  <si>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</si>
  <si>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</si>
  <si>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</si>
  <si>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</si>
  <si>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</si>
  <si>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</si>
  <si>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</si>
  <si>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</si>
  <si>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</si>
  <si>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</si>
  <si>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</si>
  <si>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</si>
  <si>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</si>
  <si>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</si>
  <si>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</si>
  <si>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</si>
  <si>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</si>
  <si>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</si>
  <si>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</si>
  <si>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</si>
  <si>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</si>
  <si>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</si>
  <si>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</si>
  <si>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</si>
  <si>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</si>
  <si>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</si>
  <si>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</si>
  <si>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</si>
  <si>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</si>
  <si>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</si>
  <si>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</si>
  <si>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</si>
  <si>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</si>
  <si>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</si>
  <si>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</si>
  <si>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</si>
  <si>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</si>
  <si>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</si>
  <si>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</si>
  <si>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</si>
  <si>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</si>
  <si>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</si>
  <si>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</si>
  <si>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</si>
  <si>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</si>
  <si>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</si>
  <si>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</si>
  <si>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</si>
  <si>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</si>
  <si>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</si>
  <si>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</si>
  <si>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</si>
  <si>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</si>
  <si>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</si>
  <si>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</si>
  <si>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</si>
  <si>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</si>
  <si>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</si>
  <si>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</si>
  <si>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</si>
  <si>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</si>
  <si>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</si>
  <si>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</si>
  <si>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</si>
  <si>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</si>
  <si>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</si>
  <si>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</si>
  <si>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</si>
  <si>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</si>
  <si>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</si>
  <si>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</si>
  <si>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</si>
  <si>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</si>
  <si>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</si>
  <si>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</si>
  <si>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</si>
  <si>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</si>
  <si>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</si>
  <si>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</si>
  <si>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</si>
  <si>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</si>
  <si>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</si>
  <si>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</si>
  <si>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</si>
  <si>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</si>
  <si>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</si>
  <si>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</si>
  <si>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</si>
  <si>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</si>
  <si>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</si>
  <si>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</si>
  <si>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</si>
  <si>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</si>
  <si>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</si>
  <si>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</si>
  <si>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</si>
  <si>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</si>
  <si>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</si>
  <si>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</si>
  <si>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</si>
  <si>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</si>
  <si>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</si>
  <si>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</si>
  <si>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</si>
  <si>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</si>
  <si>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</si>
  <si>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</si>
  <si>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</si>
  <si>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</si>
  <si>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</si>
  <si>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</si>
  <si>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</si>
  <si>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</si>
  <si>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</si>
  <si>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</si>
  <si>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</si>
  <si>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</si>
  <si>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</si>
  <si>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</si>
  <si>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</si>
  <si>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</si>
  <si>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</si>
  <si>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</si>
  <si>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</si>
  <si>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</si>
  <si>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</si>
  <si>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</si>
  <si>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</si>
  <si>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</si>
  <si>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</si>
  <si>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</si>
  <si>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</si>
  <si>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</si>
  <si>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</si>
  <si>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</si>
  <si>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</si>
  <si>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</si>
  <si>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</si>
  <si>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</si>
  <si>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</si>
  <si>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</si>
  <si>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</si>
  <si>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</si>
  <si>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</si>
  <si>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</si>
  <si>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</si>
  <si>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</si>
  <si>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</si>
  <si>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</si>
  <si>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</si>
  <si>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</si>
  <si>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</si>
  <si>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</si>
  <si>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</si>
  <si>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</si>
  <si>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</si>
  <si>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</si>
  <si>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</si>
  <si>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</si>
  <si>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</si>
  <si>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</si>
  <si>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</si>
  <si>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</si>
  <si>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</si>
  <si>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</si>
  <si>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</si>
  <si>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</si>
  <si>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</si>
  <si>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</si>
  <si>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</si>
  <si>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</si>
  <si>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</si>
  <si>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</si>
  <si>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</si>
  <si>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</si>
  <si>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</si>
  <si>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</si>
  <si>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</si>
  <si>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</si>
  <si>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</si>
  <si>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</si>
  <si>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</si>
  <si>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</si>
  <si>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</si>
  <si>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</si>
  <si>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</si>
  <si>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</si>
  <si>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</si>
  <si>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</si>
  <si>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</si>
  <si>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</si>
  <si>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</si>
  <si>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</si>
  <si>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</si>
  <si>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</si>
  <si>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</si>
  <si>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</si>
  <si>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</si>
  <si>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</si>
  <si>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</si>
  <si>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</si>
  <si>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</si>
  <si>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</si>
  <si>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</si>
  <si>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</si>
  <si>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</si>
  <si>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</si>
  <si>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</si>
  <si>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</si>
  <si>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</si>
  <si>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</si>
  <si>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</si>
  <si>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</si>
  <si>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</si>
  <si>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</si>
  <si>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</si>
  <si>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</si>
  <si>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</si>
  <si>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</si>
  <si>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</si>
  <si>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</si>
  <si>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</si>
  <si>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</si>
  <si>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</si>
  <si>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</si>
  <si>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</si>
  <si>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</si>
  <si>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</si>
  <si>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</si>
  <si>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</si>
  <si>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</si>
  <si>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</si>
  <si>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</si>
  <si>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</si>
  <si>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</si>
  <si>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</si>
  <si>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</si>
  <si>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</si>
  <si>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</si>
  <si>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</si>
  <si>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</si>
  <si>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</si>
  <si>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</si>
  <si>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</si>
  <si>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</si>
  <si>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</si>
  <si>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</si>
  <si>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</si>
  <si>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</si>
  <si>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</si>
  <si>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</si>
  <si>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</si>
  <si>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</si>
  <si>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</si>
  <si>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</si>
  <si>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</si>
  <si>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</si>
  <si>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</si>
  <si>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</si>
  <si>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</si>
  <si>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</si>
  <si>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</si>
  <si>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</si>
  <si>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</si>
  <si>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</si>
  <si>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</si>
  <si>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</si>
  <si>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</si>
  <si>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</si>
  <si>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</si>
  <si>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</si>
  <si>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</si>
  <si>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</si>
  <si>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</si>
  <si>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</si>
  <si>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</si>
  <si>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</si>
  <si>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</si>
  <si>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</si>
  <si>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</si>
  <si>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</si>
  <si>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</si>
  <si>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</si>
  <si>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</si>
  <si>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</si>
  <si>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</si>
  <si>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</si>
  <si>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</si>
  <si>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</si>
  <si>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</si>
  <si>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</si>
  <si>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</si>
  <si>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</si>
  <si>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</si>
  <si>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</si>
  <si>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</si>
  <si>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</si>
  <si>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</si>
  <si>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</si>
  <si>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</si>
  <si>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</si>
  <si>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</si>
  <si>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</si>
  <si>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</si>
  <si>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</si>
  <si>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</si>
  <si>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</si>
  <si>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</si>
  <si>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</si>
  <si>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</si>
  <si>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</si>
  <si>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</si>
  <si>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</si>
  <si>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</si>
  <si>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</si>
  <si>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</si>
  <si>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</si>
  <si>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</si>
  <si>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</si>
  <si>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</si>
  <si>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</si>
  <si>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</si>
  <si>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</si>
  <si>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</si>
  <si>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</si>
  <si>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</si>
  <si>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</si>
  <si>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</si>
  <si>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</si>
  <si>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</si>
  <si>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</si>
  <si>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</si>
  <si>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</si>
  <si>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</si>
  <si>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</si>
  <si>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</si>
  <si>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</si>
  <si>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</si>
  <si>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</si>
  <si>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</si>
  <si>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</si>
  <si>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</si>
  <si>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</si>
  <si>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</si>
  <si>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</si>
  <si>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</si>
  <si>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</si>
  <si>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</si>
  <si>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</si>
  <si>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</si>
  <si>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</si>
  <si>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</si>
  <si>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</si>
  <si>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</si>
  <si>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</si>
  <si>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</si>
  <si>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</si>
  <si>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</si>
  <si>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</si>
  <si>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</si>
  <si>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</si>
  <si>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</si>
  <si>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</si>
  <si>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</si>
  <si>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</si>
  <si>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</si>
  <si>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</si>
  <si>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</si>
  <si>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</si>
  <si>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</si>
  <si>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</si>
  <si>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</si>
  <si>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</si>
  <si>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</si>
  <si>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</si>
  <si>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</si>
  <si>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</si>
  <si>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</si>
  <si>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</si>
  <si>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</si>
  <si>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</si>
  <si>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</si>
  <si>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</si>
  <si>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</si>
  <si>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</si>
  <si>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</si>
  <si>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</si>
  <si>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</si>
  <si>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</si>
  <si>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</si>
  <si>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</si>
  <si>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</si>
  <si>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</si>
  <si>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</si>
  <si>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</si>
  <si>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</si>
  <si>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</si>
  <si>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</si>
  <si>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</si>
  <si>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</si>
  <si>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</si>
  <si>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</si>
  <si>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</si>
  <si>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</si>
  <si>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</si>
  <si>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</si>
  <si>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</si>
  <si>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</si>
  <si>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</si>
  <si>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</si>
  <si>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</si>
  <si>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</si>
  <si>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</si>
  <si>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</si>
  <si>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</si>
  <si>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</si>
  <si>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</si>
  <si>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</si>
  <si>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</si>
  <si>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</si>
  <si>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</si>
  <si>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</si>
  <si>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</si>
  <si>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</si>
  <si>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</si>
  <si>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</si>
  <si>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</si>
  <si>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</si>
  <si>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</si>
  <si>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</si>
  <si>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</si>
  <si>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</si>
  <si>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</si>
  <si>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</si>
  <si>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</si>
  <si>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</si>
  <si>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</si>
  <si>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</si>
  <si>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</si>
  <si>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</si>
  <si>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</si>
  <si>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</si>
  <si>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</si>
  <si>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</si>
  <si>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</si>
  <si>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</si>
  <si>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</si>
  <si>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</si>
  <si>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</si>
  <si>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</si>
  <si>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</si>
  <si>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</si>
  <si>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</si>
  <si>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</si>
  <si>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</si>
  <si>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</si>
  <si>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</si>
  <si>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</si>
  <si>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</si>
  <si>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</si>
  <si>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</si>
  <si>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</si>
  <si>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</si>
  <si>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</si>
  <si>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</si>
  <si>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</si>
  <si>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</si>
  <si>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</si>
  <si>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</si>
  <si>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</si>
  <si>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</si>
  <si>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</si>
  <si>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</si>
  <si>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</si>
  <si>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</si>
  <si>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</si>
  <si>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</si>
  <si>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</si>
  <si>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</si>
  <si>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</si>
  <si>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</si>
  <si>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</si>
  <si>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</si>
  <si>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</si>
  <si>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</si>
  <si>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</si>
  <si>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</si>
  <si>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</si>
  <si>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</si>
  <si>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</si>
  <si>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</si>
  <si>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</si>
  <si>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</si>
  <si>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</si>
  <si>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</si>
  <si>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</si>
  <si>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</si>
  <si>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</si>
  <si>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</si>
  <si>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</si>
  <si>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</si>
  <si>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</si>
  <si>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</si>
  <si>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</si>
  <si>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</si>
  <si>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</si>
  <si>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</si>
  <si>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</si>
  <si>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</si>
  <si>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</si>
  <si>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</si>
  <si>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</si>
  <si>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</si>
  <si>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</si>
  <si>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</si>
  <si>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</si>
  <si>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</si>
  <si>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</si>
  <si>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</si>
  <si>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</si>
  <si>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</si>
  <si>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</si>
  <si>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</si>
  <si>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</si>
  <si>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</si>
  <si>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</si>
  <si>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</si>
  <si>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</si>
  <si>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</si>
  <si>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</si>
  <si>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</si>
  <si>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</si>
  <si>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</si>
  <si>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</si>
  <si>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</si>
  <si>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</si>
  <si>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</si>
  <si>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</si>
  <si>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</si>
  <si>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</si>
  <si>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</si>
  <si>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</si>
  <si>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</si>
  <si>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</si>
  <si>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</si>
  <si>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</si>
  <si>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</si>
  <si>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</si>
  <si>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</si>
  <si>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</si>
  <si>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</si>
  <si>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</si>
  <si>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</si>
  <si>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</si>
  <si>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</si>
  <si>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</si>
  <si>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</si>
  <si>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</si>
  <si>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</si>
  <si>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</si>
  <si>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</si>
  <si>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</si>
  <si>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</si>
  <si>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</si>
  <si>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</si>
  <si>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</si>
  <si>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</si>
  <si>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</si>
  <si>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</si>
  <si>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</si>
  <si>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</si>
  <si>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</si>
  <si>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</si>
  <si>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</si>
  <si>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</si>
  <si>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</si>
  <si>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</si>
  <si>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</si>
  <si>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</si>
  <si>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</si>
  <si>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</si>
  <si>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</si>
  <si>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</si>
  <si>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</si>
  <si>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</si>
  <si>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</si>
  <si>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</si>
  <si>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</si>
  <si>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</si>
  <si>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</si>
  <si>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</si>
  <si>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</si>
  <si>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</si>
  <si>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</si>
  <si>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</si>
  <si>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</si>
  <si>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</si>
  <si>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</si>
  <si>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</si>
  <si>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</si>
  <si>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</si>
  <si>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</si>
  <si>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</si>
  <si>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</si>
  <si>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</si>
  <si>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</si>
  <si>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</si>
  <si>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</si>
  <si>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</si>
  <si>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</si>
  <si>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</si>
  <si>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</si>
  <si>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</si>
  <si>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</si>
  <si>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</si>
  <si>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</si>
  <si>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</si>
  <si>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</si>
  <si>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</si>
  <si>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</si>
  <si>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</si>
  <si>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</si>
  <si>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</si>
  <si>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</si>
  <si>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</si>
  <si>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</si>
  <si>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</si>
  <si>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</si>
  <si>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</si>
  <si>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</si>
  <si>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</si>
  <si>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</si>
  <si>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</si>
  <si>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</si>
  <si>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</si>
  <si>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</si>
  <si>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</si>
  <si>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</si>
  <si>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</si>
  <si>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</si>
  <si>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</si>
  <si>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</si>
  <si>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</si>
  <si>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</si>
  <si>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</si>
  <si>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</si>
  <si>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</si>
  <si>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</si>
  <si>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</si>
  <si>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</si>
  <si>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</si>
  <si>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</si>
  <si>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</si>
  <si>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</si>
  <si>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</si>
  <si>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</si>
  <si>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</si>
  <si>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</si>
  <si>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</si>
  <si>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</si>
  <si>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</si>
  <si>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</si>
  <si>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</si>
  <si>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</si>
  <si>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</si>
  <si>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</si>
  <si>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</si>
  <si>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</si>
  <si>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</si>
  <si>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</si>
  <si>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</si>
  <si>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</si>
  <si>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</si>
  <si>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</si>
  <si>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</si>
  <si>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</si>
  <si>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</si>
  <si>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</si>
  <si>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</si>
  <si>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</si>
  <si>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</si>
  <si>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</si>
  <si>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</si>
  <si>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</si>
  <si>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</si>
  <si>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</si>
  <si>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</si>
  <si>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</si>
  <si>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</si>
  <si>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</si>
  <si>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</si>
  <si>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</si>
  <si>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</si>
  <si>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</si>
  <si>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</si>
  <si>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</si>
  <si>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</si>
  <si>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</si>
  <si>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</si>
  <si>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</si>
  <si>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</si>
  <si>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</si>
  <si>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</si>
  <si>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</si>
  <si>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</si>
  <si>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</si>
  <si>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</si>
  <si>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</si>
  <si>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</si>
  <si>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</si>
  <si>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</si>
  <si>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</si>
  <si>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</si>
  <si>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</si>
  <si>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</si>
  <si>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</si>
  <si>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</si>
  <si>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</si>
  <si>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</si>
  <si>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</si>
  <si>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</si>
  <si>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</si>
  <si>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</si>
  <si>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</si>
  <si>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</si>
  <si>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</si>
  <si>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</si>
  <si>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</si>
  <si>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</si>
  <si>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</si>
  <si>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</si>
  <si>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</si>
  <si>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</si>
  <si>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</si>
  <si>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</si>
  <si>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</si>
  <si>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</si>
  <si>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</si>
  <si>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</si>
  <si>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</si>
  <si>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</si>
  <si>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</si>
  <si>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</si>
  <si>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</si>
  <si>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</si>
  <si>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</si>
  <si>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</si>
  <si>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</si>
  <si>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</si>
  <si>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</si>
  <si>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</si>
  <si>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</si>
  <si>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</si>
  <si>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</si>
  <si>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</si>
  <si>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</si>
  <si>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</si>
  <si>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</si>
  <si>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</si>
  <si>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</si>
  <si>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</si>
  <si>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</si>
  <si>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</si>
  <si>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</si>
  <si>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</si>
  <si>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</si>
  <si>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</si>
  <si>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</si>
  <si>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</si>
  <si>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</si>
  <si>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</si>
  <si>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</si>
  <si>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</si>
  <si>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</si>
  <si>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</si>
  <si>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</si>
  <si>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</si>
  <si>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</si>
  <si>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</si>
  <si>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</si>
  <si>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</si>
  <si>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</si>
  <si>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</si>
  <si>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</si>
  <si>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</si>
  <si>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</si>
  <si>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</si>
  <si>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</si>
  <si>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</si>
  <si>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</si>
  <si>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</si>
  <si>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</si>
  <si>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</si>
  <si>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</si>
  <si>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</si>
  <si>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</si>
  <si>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</si>
  <si>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</si>
  <si>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</si>
  <si>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</si>
  <si>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</si>
  <si>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</si>
  <si>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</si>
  <si>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</si>
  <si>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</si>
  <si>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</si>
  <si>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</si>
  <si>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</si>
  <si>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</si>
  <si>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</si>
  <si>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</si>
  <si>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</si>
  <si>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</si>
  <si>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</si>
  <si>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</si>
  <si>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</si>
  <si>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</si>
  <si>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</si>
  <si>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</si>
  <si>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</si>
  <si>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</si>
  <si>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</si>
  <si>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</si>
  <si>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</si>
  <si>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</si>
  <si>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</si>
  <si>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</si>
  <si>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</si>
  <si>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</si>
  <si>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</si>
  <si>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</si>
  <si>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</si>
  <si>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</si>
  <si>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</si>
  <si>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</si>
  <si>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</si>
  <si>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</si>
  <si>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</si>
  <si>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</si>
  <si>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</si>
  <si>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</si>
  <si>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</si>
  <si>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</si>
  <si>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</si>
  <si>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</si>
  <si>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</si>
  <si>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</si>
  <si>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</si>
  <si>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</si>
  <si>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</si>
  <si>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</si>
  <si>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</si>
  <si>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</si>
  <si>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</si>
  <si>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</si>
  <si>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</si>
  <si>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</si>
  <si>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</si>
  <si>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</si>
  <si>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</si>
  <si>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</si>
  <si>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</si>
  <si>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</si>
  <si>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</si>
  <si>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</si>
  <si>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</si>
  <si>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</si>
  <si>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</si>
  <si>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</si>
  <si>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</si>
  <si>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</si>
  <si>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</si>
  <si>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</si>
  <si>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</si>
  <si>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</si>
  <si>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</si>
  <si>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</si>
  <si>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</si>
  <si>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</si>
  <si>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</si>
  <si>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</si>
  <si>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</si>
  <si>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</si>
  <si>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</si>
  <si>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</si>
  <si>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</si>
  <si>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</si>
  <si>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</si>
  <si>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</si>
  <si>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</si>
  <si>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</si>
  <si>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</si>
  <si>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</si>
  <si>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</si>
  <si>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</si>
  <si>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</si>
  <si>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</si>
  <si>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</si>
  <si>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</si>
  <si>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</si>
  <si>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</si>
  <si>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</si>
  <si>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</si>
  <si>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</si>
  <si>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</si>
  <si>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</si>
  <si>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</si>
  <si>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</si>
  <si>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</si>
  <si>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</si>
  <si>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</si>
  <si>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</si>
  <si>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</si>
  <si>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</si>
  <si>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</si>
  <si>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</si>
  <si>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</si>
  <si>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</si>
  <si>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</si>
  <si>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</si>
  <si>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</si>
  <si>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</si>
  <si>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</si>
  <si>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</si>
  <si>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</si>
  <si>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</si>
  <si>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</si>
  <si>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</si>
  <si>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</si>
  <si>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</si>
  <si>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</si>
  <si>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</si>
  <si>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</si>
  <si>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</si>
  <si>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</si>
  <si>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</si>
  <si>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</si>
  <si>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</si>
  <si>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</si>
  <si>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</si>
  <si>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</si>
  <si>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</si>
  <si>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</si>
  <si>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</si>
  <si>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</si>
  <si>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</si>
  <si>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</si>
  <si>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</si>
  <si>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</si>
  <si>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</si>
  <si>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</si>
  <si>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</si>
  <si>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</si>
  <si>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</si>
  <si>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</si>
  <si>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</si>
  <si>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</si>
  <si>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</si>
  <si>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</si>
  <si>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</si>
  <si>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</si>
  <si>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</si>
  <si>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</si>
  <si>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</si>
  <si>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</si>
  <si>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</si>
  <si>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</si>
  <si>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</si>
  <si>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</si>
  <si>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</si>
  <si>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</si>
  <si>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</si>
  <si>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</si>
  <si>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</si>
  <si>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</si>
  <si>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</si>
  <si>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</si>
  <si>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</si>
  <si>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</si>
  <si>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</si>
  <si>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</si>
  <si>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</si>
  <si>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</si>
  <si>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</si>
  <si>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</si>
  <si>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</si>
  <si>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</si>
  <si>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</si>
  <si>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</si>
  <si>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</si>
  <si>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</si>
  <si>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</si>
  <si>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</si>
  <si>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</si>
  <si>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</si>
  <si>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</si>
  <si>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</si>
  <si>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</si>
  <si>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</si>
  <si>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</si>
  <si>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</si>
  <si>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</si>
  <si>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</si>
  <si>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</si>
  <si>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</si>
  <si>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</si>
  <si>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</si>
  <si>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</si>
  <si>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</si>
  <si>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</si>
  <si>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</si>
  <si>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</si>
  <si>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</si>
  <si>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</si>
  <si>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</si>
  <si>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</si>
  <si>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</si>
  <si>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</si>
  <si>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</si>
  <si>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</si>
  <si>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</si>
  <si>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</si>
  <si>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</si>
  <si>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</si>
  <si>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</si>
  <si>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</si>
  <si>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</si>
  <si>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</si>
  <si>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</si>
  <si>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</si>
  <si>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</si>
  <si>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</si>
  <si>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</si>
  <si>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</si>
  <si>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</si>
  <si>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</si>
  <si>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</si>
  <si>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</si>
  <si>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</si>
  <si>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</si>
  <si>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</si>
  <si>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</si>
  <si>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</si>
  <si>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</si>
  <si>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</si>
  <si>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</si>
  <si>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</si>
  <si>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</si>
  <si>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</si>
  <si>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</si>
  <si>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</si>
  <si>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</si>
  <si>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</si>
  <si>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</si>
  <si>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</si>
  <si>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</si>
  <si>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</si>
  <si>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</si>
  <si>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</si>
  <si>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</si>
  <si>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</si>
  <si>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</si>
  <si>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</si>
  <si>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</si>
  <si>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</si>
  <si>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</si>
  <si>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</si>
  <si>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</si>
  <si>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</si>
  <si>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</si>
  <si>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</si>
  <si>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</si>
  <si>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</si>
  <si>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</si>
  <si>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</si>
  <si>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</si>
  <si>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</si>
  <si>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</si>
  <si>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</si>
  <si>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</si>
  <si>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</si>
  <si>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</si>
  <si>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</si>
  <si>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</si>
  <si>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</si>
  <si>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</si>
  <si>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</si>
  <si>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</si>
  <si>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</si>
  <si>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</si>
  <si>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</si>
  <si>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</si>
  <si>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</si>
  <si>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</si>
  <si>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</si>
  <si>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</si>
  <si>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</si>
  <si>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</si>
  <si>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</si>
  <si>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</si>
  <si>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</si>
  <si>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</si>
  <si>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</si>
  <si>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</si>
  <si>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</si>
  <si>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</si>
  <si>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</si>
  <si>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</si>
  <si>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</si>
  <si>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</si>
  <si>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</si>
  <si>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</si>
  <si>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</si>
  <si>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</si>
  <si>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</si>
  <si>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</si>
  <si>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</si>
  <si>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</si>
  <si>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</si>
  <si>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</si>
  <si>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</si>
  <si>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</si>
  <si>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</si>
  <si>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</si>
  <si>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</si>
  <si>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</si>
  <si>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</si>
  <si>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</si>
  <si>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</si>
  <si>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</si>
  <si>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</si>
  <si>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</si>
  <si>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</si>
  <si>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</si>
  <si>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</si>
  <si>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</si>
  <si>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</si>
  <si>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</si>
  <si>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</si>
  <si>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</si>
  <si>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</si>
  <si>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</si>
  <si>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</si>
  <si>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</si>
  <si>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</si>
  <si>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</si>
  <si>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</si>
  <si>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</si>
  <si>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</si>
  <si>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</si>
  <si>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</si>
  <si>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</si>
  <si>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</si>
  <si>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</si>
  <si>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</si>
  <si>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</si>
  <si>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</si>
  <si>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</si>
  <si>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</si>
  <si>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</si>
  <si>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</si>
  <si>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</si>
  <si>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</si>
  <si>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</si>
  <si>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</si>
  <si>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</si>
  <si>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</si>
  <si>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</si>
  <si>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</si>
  <si>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</si>
  <si>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</si>
  <si>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</si>
  <si>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</si>
  <si>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</si>
  <si>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</si>
  <si>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</si>
  <si>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</si>
  <si>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</si>
  <si>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</si>
  <si>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</si>
  <si>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</si>
  <si>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</si>
  <si>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</si>
  <si>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</si>
  <si>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</si>
  <si>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</si>
  <si>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</si>
  <si>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</si>
  <si>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</si>
  <si>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</si>
  <si>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</si>
  <si>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</si>
  <si>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</si>
  <si>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</si>
  <si>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</si>
  <si>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</si>
  <si>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</si>
  <si>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</si>
  <si>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</si>
  <si>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</si>
  <si>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</si>
  <si>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</si>
  <si>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</si>
  <si>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</si>
  <si>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</si>
  <si>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</si>
  <si>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</si>
  <si>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</si>
  <si>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</si>
  <si>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</si>
  <si>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</si>
  <si>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</si>
  <si>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</si>
  <si>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</si>
  <si>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</si>
  <si>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</si>
  <si>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</si>
  <si>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</si>
  <si>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</si>
  <si>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</si>
  <si>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</si>
  <si>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</si>
  <si>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</si>
  <si>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</si>
  <si>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</si>
  <si>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</si>
  <si>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</si>
  <si>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</si>
  <si>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</si>
  <si>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</si>
  <si>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</si>
  <si>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</si>
  <si>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</si>
  <si>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</si>
  <si>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</si>
  <si>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</si>
  <si>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</si>
  <si>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</si>
  <si>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</si>
  <si>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</si>
  <si>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</si>
  <si>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</si>
  <si>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</si>
  <si>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</si>
  <si>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</si>
  <si>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</si>
  <si>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</si>
  <si>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</si>
  <si>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</si>
  <si>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</si>
  <si>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</si>
  <si>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</si>
  <si>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</si>
  <si>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</si>
  <si>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</si>
  <si>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</si>
  <si>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</si>
  <si>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</si>
  <si>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</si>
  <si>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</si>
  <si>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</si>
  <si>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</si>
  <si>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</si>
  <si>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</si>
  <si>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</si>
  <si>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</si>
  <si>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</si>
  <si>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</si>
  <si>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</si>
  <si>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</si>
  <si>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</si>
  <si>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</si>
  <si>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</si>
  <si>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</si>
  <si>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</si>
  <si>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</si>
  <si>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</si>
  <si>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</si>
  <si>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</si>
  <si>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</si>
  <si>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</si>
  <si>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</si>
  <si>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</si>
  <si>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</si>
  <si>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</si>
  <si>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</si>
  <si>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</si>
  <si>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</si>
  <si>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</si>
  <si>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</si>
  <si>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</si>
  <si>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</si>
  <si>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</si>
  <si>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</si>
  <si>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</si>
  <si>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</si>
  <si>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</si>
  <si>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</si>
  <si>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</si>
  <si>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</si>
  <si>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</si>
  <si>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</si>
  <si>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</si>
  <si>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</si>
  <si>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</si>
  <si>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</si>
  <si>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</si>
  <si>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</si>
  <si>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</si>
  <si>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</si>
  <si>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</si>
  <si>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</si>
  <si>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</si>
  <si>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</si>
  <si>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</si>
  <si>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</si>
  <si>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</si>
  <si>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</si>
  <si>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</si>
  <si>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</si>
  <si>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</si>
  <si>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</si>
  <si>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</si>
  <si>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</si>
  <si>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</si>
  <si>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</si>
  <si>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</si>
  <si>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</si>
  <si>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</si>
  <si>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</si>
  <si>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</si>
  <si>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</si>
  <si>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</si>
  <si>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</si>
  <si>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</si>
  <si>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</si>
  <si>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</si>
  <si>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</si>
  <si>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</si>
  <si>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</si>
  <si>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</si>
  <si>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</si>
  <si>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</si>
  <si>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</si>
  <si>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</si>
  <si>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</si>
  <si>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</si>
  <si>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</si>
  <si>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</si>
  <si>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</si>
  <si>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</si>
  <si>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</si>
  <si>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</si>
  <si>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</si>
  <si>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</si>
  <si>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</si>
  <si>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</si>
  <si>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</si>
  <si>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</si>
  <si>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</si>
  <si>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</si>
  <si>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</si>
  <si>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</si>
  <si>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</si>
  <si>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</si>
  <si>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</si>
  <si>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</si>
  <si>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</si>
  <si>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</si>
  <si>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</si>
  <si>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</si>
  <si>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</si>
  <si>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</si>
  <si>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</si>
  <si>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</si>
  <si>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</si>
  <si>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</si>
  <si>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</si>
  <si>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</si>
  <si>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</si>
  <si>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</si>
  <si>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</si>
  <si>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</si>
  <si>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</si>
  <si>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</si>
  <si>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</si>
  <si>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</si>
  <si>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</si>
  <si>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</si>
  <si>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</si>
  <si>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</si>
  <si>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</si>
  <si>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</si>
  <si>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</si>
  <si>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</si>
  <si>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</si>
  <si>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</si>
  <si>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</si>
  <si>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</si>
  <si>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</si>
  <si>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</si>
  <si>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</si>
  <si>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</si>
  <si>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</si>
  <si>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</si>
  <si>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</si>
  <si>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</si>
  <si>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</si>
  <si>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</si>
  <si>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</si>
  <si>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</si>
  <si>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</si>
  <si>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</si>
  <si>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</si>
  <si>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</si>
  <si>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</si>
  <si>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</si>
  <si>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</si>
  <si>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</si>
  <si>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</si>
  <si>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</si>
  <si>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</si>
  <si>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</si>
  <si>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</si>
  <si>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</si>
  <si>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</si>
  <si>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</si>
  <si>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</si>
  <si>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</si>
  <si>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</si>
  <si>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</si>
  <si>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</si>
  <si>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</si>
  <si>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</si>
  <si>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</si>
  <si>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</si>
  <si>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</si>
  <si>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</si>
  <si>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</si>
  <si>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</si>
  <si>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</si>
  <si>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</si>
  <si>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</si>
  <si>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</si>
  <si>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</si>
  <si>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</si>
  <si>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</si>
  <si>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</si>
  <si>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</si>
  <si>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</si>
  <si>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</si>
  <si>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</si>
  <si>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</si>
  <si>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</si>
  <si>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</si>
  <si>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</si>
  <si>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</si>
  <si>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</si>
  <si>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</si>
  <si>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</si>
  <si>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</si>
  <si>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</si>
  <si>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</si>
  <si>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</si>
  <si>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</si>
  <si>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</si>
  <si>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</si>
  <si>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</si>
  <si>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</si>
  <si>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</si>
  <si>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</si>
  <si>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</si>
  <si>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</si>
  <si>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</si>
  <si>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</si>
  <si>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</si>
  <si>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</si>
  <si>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</si>
  <si>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</si>
  <si>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</si>
  <si>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</si>
  <si>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</si>
  <si>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</si>
  <si>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</si>
  <si>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</si>
  <si>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</si>
  <si>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</si>
  <si>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</si>
  <si>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</si>
  <si>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</si>
  <si>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</si>
  <si>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</si>
  <si>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</si>
  <si>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</si>
  <si>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</si>
  <si>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</si>
  <si>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</si>
  <si>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</si>
  <si>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</si>
  <si>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</si>
  <si>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</si>
  <si>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</si>
  <si>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</si>
  <si>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</si>
  <si>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</si>
  <si>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</si>
  <si>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</si>
  <si>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</si>
  <si>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</si>
  <si>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</si>
  <si>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</si>
  <si>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</si>
  <si>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</si>
  <si>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</si>
  <si>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</si>
  <si>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</si>
  <si>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</si>
  <si>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</si>
  <si>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</si>
  <si>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</si>
  <si>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</si>
  <si>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</si>
  <si>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</si>
  <si>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</si>
  <si>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</si>
  <si>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</si>
  <si>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</si>
  <si>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</si>
  <si>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</si>
  <si>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</si>
  <si>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</si>
  <si>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</si>
  <si>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</si>
  <si>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</si>
  <si>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</si>
  <si>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</si>
  <si>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</si>
  <si>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</si>
  <si>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</si>
  <si>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</si>
  <si>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</si>
  <si>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</si>
  <si>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</si>
  <si>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</si>
  <si>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</si>
  <si>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</si>
  <si>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</si>
  <si>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</si>
  <si>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</si>
  <si>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</si>
  <si>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</si>
  <si>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</si>
  <si>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</si>
  <si>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</si>
  <si>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</si>
  <si>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</si>
  <si>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</si>
  <si>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</si>
  <si>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</si>
  <si>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</si>
  <si>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</si>
  <si>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</si>
  <si>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</si>
  <si>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</si>
  <si>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</si>
  <si>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</si>
  <si>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</si>
  <si>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</si>
  <si>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</si>
  <si>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</si>
  <si>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</si>
  <si>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</si>
  <si>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</si>
  <si>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</si>
  <si>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</si>
  <si>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</si>
  <si>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</si>
  <si>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</si>
  <si>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</si>
  <si>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</si>
  <si>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</si>
  <si>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</si>
  <si>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</si>
  <si>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</si>
  <si>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</si>
  <si>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</si>
  <si>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</si>
  <si>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</si>
  <si>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</si>
  <si>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</si>
  <si>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</si>
  <si>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</si>
  <si>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</si>
  <si>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</si>
  <si>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</si>
  <si>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</si>
  <si>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</si>
  <si>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</si>
  <si>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</si>
  <si>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</si>
  <si>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</si>
  <si>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</si>
  <si>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</si>
  <si>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</si>
  <si>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</si>
  <si>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</si>
  <si>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</si>
  <si>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</si>
  <si>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</si>
  <si>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</si>
  <si>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</si>
  <si>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</si>
  <si>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</si>
  <si>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</si>
  <si>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</si>
  <si>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</si>
  <si>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</si>
  <si>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</si>
  <si>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</si>
  <si>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</si>
  <si>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</si>
  <si>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</si>
  <si>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</si>
  <si>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</si>
  <si>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</si>
  <si>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</si>
  <si>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</si>
  <si>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</si>
  <si>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</si>
  <si>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</si>
  <si>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</si>
  <si>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</si>
  <si>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</si>
  <si>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</si>
  <si>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</si>
  <si>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</si>
  <si>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</si>
  <si>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</si>
  <si>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</si>
  <si>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</si>
  <si>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</si>
  <si>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</si>
  <si>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</si>
  <si>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</si>
  <si>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</si>
  <si>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</si>
  <si>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</si>
  <si>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</si>
  <si>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</si>
  <si>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</si>
  <si>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</si>
  <si>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</si>
  <si>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</si>
  <si>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</si>
  <si>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</si>
  <si>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</si>
  <si>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</si>
  <si>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</si>
  <si>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</si>
  <si>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</si>
  <si>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</si>
  <si>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</si>
  <si>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</si>
  <si>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</si>
  <si>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</si>
  <si>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</si>
  <si>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</si>
  <si>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</si>
  <si>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</si>
  <si>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</si>
  <si>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</si>
  <si>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</si>
  <si>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</si>
  <si>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</si>
  <si>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</si>
  <si>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</si>
  <si>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</si>
  <si>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</si>
  <si>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</si>
  <si>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</si>
  <si>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</si>
  <si>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</si>
  <si>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</si>
  <si>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</si>
  <si>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</si>
  <si>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</si>
  <si>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</si>
  <si>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</si>
  <si>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</si>
  <si>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</si>
  <si>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</si>
  <si>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</si>
  <si>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</si>
  <si>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</si>
  <si>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</si>
  <si>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</si>
  <si>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</si>
  <si>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</si>
  <si>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</si>
  <si>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</si>
  <si>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</si>
  <si>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</si>
  <si>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</si>
  <si>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</si>
  <si>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</si>
  <si>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</si>
  <si>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</si>
  <si>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</si>
  <si>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</si>
  <si>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</si>
  <si>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</si>
  <si>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</si>
  <si>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</si>
  <si>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</si>
  <si>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</si>
  <si>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</si>
  <si>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</si>
  <si>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</si>
  <si>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</si>
  <si>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</si>
  <si>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</si>
  <si>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</si>
  <si>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</si>
  <si>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</si>
  <si>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</si>
  <si>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</si>
  <si>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</si>
  <si>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</si>
  <si>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</si>
  <si>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</si>
  <si>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</si>
  <si>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</si>
  <si>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</si>
  <si>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</si>
  <si>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</si>
  <si>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</si>
  <si>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</si>
  <si>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</si>
  <si>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</si>
  <si>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</si>
  <si>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</si>
  <si>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</si>
  <si>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</si>
  <si>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</si>
  <si>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</si>
  <si>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</si>
  <si>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</si>
  <si>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</si>
  <si>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</si>
  <si>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</si>
  <si>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</si>
  <si>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</si>
  <si>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</si>
  <si>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</si>
  <si>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</si>
  <si>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</si>
  <si>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</si>
  <si>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</si>
  <si>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</si>
  <si>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</si>
  <si>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</si>
  <si>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</si>
  <si>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</si>
  <si>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</si>
  <si>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</si>
  <si>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</si>
  <si>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</si>
  <si>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</si>
  <si>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</si>
  <si>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</si>
  <si>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</si>
  <si>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</si>
  <si>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</si>
  <si>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</si>
  <si>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</si>
  <si>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</si>
  <si>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</si>
  <si>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</si>
  <si>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</si>
  <si>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</si>
  <si>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</si>
  <si>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</si>
  <si>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</si>
  <si>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</si>
  <si>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</si>
  <si>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</si>
  <si>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</si>
  <si>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</si>
  <si>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</si>
  <si>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</si>
  <si>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</si>
  <si>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</si>
  <si>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</si>
  <si>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</si>
  <si>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</si>
  <si>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</si>
  <si>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</si>
  <si>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</si>
  <si>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</si>
  <si>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</si>
  <si>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</si>
  <si>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</si>
  <si>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</si>
  <si>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</si>
  <si>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</si>
  <si>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</si>
  <si>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</si>
  <si>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</si>
  <si>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</si>
  <si>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</si>
  <si>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</si>
  <si>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</si>
  <si>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</si>
  <si>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</si>
  <si>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</si>
  <si>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</si>
  <si>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</si>
  <si>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</si>
  <si>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</si>
  <si>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</si>
  <si>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</si>
  <si>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</si>
  <si>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</si>
  <si>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</si>
  <si>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</si>
  <si>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</si>
  <si>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</si>
  <si>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</si>
  <si>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</si>
  <si>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</si>
  <si>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</si>
  <si>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</si>
  <si>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</si>
  <si>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</si>
  <si>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</si>
  <si>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</si>
  <si>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</si>
  <si>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</si>
  <si>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</si>
  <si>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</si>
  <si>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</si>
  <si>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</si>
  <si>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</si>
  <si>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</si>
  <si>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</si>
  <si>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</si>
  <si>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</si>
  <si>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</si>
  <si>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</si>
  <si>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</si>
  <si>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</si>
  <si>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</si>
  <si>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</si>
  <si>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</si>
  <si>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</si>
  <si>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</si>
  <si>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</si>
  <si>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</si>
  <si>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</si>
  <si>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</si>
  <si>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</si>
  <si>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</si>
  <si>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</si>
  <si>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</si>
  <si>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</si>
  <si>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</si>
  <si>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</si>
  <si>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</si>
  <si>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</si>
  <si>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</si>
  <si>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</si>
  <si>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</si>
  <si>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</si>
  <si>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</si>
  <si>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</si>
  <si>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</si>
  <si>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</si>
  <si>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</si>
  <si>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</si>
  <si>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</si>
  <si>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</si>
  <si>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</si>
  <si>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</si>
  <si>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</si>
  <si>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</si>
  <si>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</si>
  <si>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</si>
  <si>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</si>
  <si>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</si>
  <si>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</si>
  <si>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</si>
  <si>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</si>
  <si>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</si>
  <si>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</si>
  <si>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</si>
  <si>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</si>
  <si>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</si>
  <si>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</si>
  <si>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</si>
  <si>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</si>
  <si>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</si>
  <si>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</si>
  <si>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</si>
  <si>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</si>
  <si>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</si>
  <si>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</si>
  <si>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</si>
  <si>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</si>
  <si>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</si>
  <si>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</si>
  <si>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</si>
  <si>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</si>
  <si>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</si>
  <si>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</si>
  <si>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</si>
  <si>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</si>
  <si>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</si>
  <si>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</si>
  <si>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</si>
  <si>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</si>
  <si>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</si>
  <si>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</si>
  <si>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</si>
  <si>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</si>
  <si>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</si>
  <si>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</si>
  <si>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</si>
  <si>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</si>
  <si>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</si>
  <si>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</si>
  <si>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</si>
  <si>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</si>
  <si>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</si>
  <si>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</si>
  <si>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</si>
  <si>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</si>
  <si>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</si>
  <si>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</si>
  <si>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</si>
  <si>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</si>
  <si>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</si>
  <si>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</si>
  <si>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</si>
  <si>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</si>
  <si>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</si>
  <si>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</si>
  <si>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</si>
  <si>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</si>
  <si>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</si>
  <si>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</si>
  <si>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</si>
  <si>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</si>
  <si>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</si>
  <si>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</si>
  <si>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</si>
  <si>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</si>
  <si>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</si>
  <si>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</si>
  <si>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</si>
  <si>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</si>
  <si>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</si>
  <si>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</si>
  <si>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</si>
  <si>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</si>
  <si>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</si>
  <si>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</si>
  <si>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</si>
  <si>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</si>
  <si>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</si>
  <si>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</si>
  <si>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</si>
  <si>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</si>
  <si>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</si>
  <si>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</si>
  <si>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</si>
  <si>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</si>
  <si>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</si>
  <si>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</si>
  <si>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</si>
  <si>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</si>
  <si>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</si>
  <si>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</si>
  <si>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</si>
  <si>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</si>
  <si>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</si>
  <si>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</si>
  <si>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</si>
  <si>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</si>
  <si>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</si>
  <si>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</si>
  <si>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</si>
  <si>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</si>
  <si>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</si>
  <si>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</si>
  <si>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</si>
  <si>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</si>
  <si>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</si>
  <si>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</si>
  <si>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</si>
  <si>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</si>
  <si>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</si>
  <si>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</si>
  <si>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</si>
  <si>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</si>
  <si>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</si>
  <si>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</si>
  <si>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</si>
  <si>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</si>
  <si>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</si>
  <si>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</si>
  <si>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</si>
  <si>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</si>
  <si>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</si>
  <si>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</si>
  <si>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</si>
  <si>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</si>
  <si>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</si>
  <si>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</si>
  <si>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</si>
  <si>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</si>
  <si>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</si>
  <si>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</si>
  <si>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</si>
  <si>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</si>
  <si>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</si>
  <si>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</si>
  <si>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</si>
  <si>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</si>
  <si>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</si>
  <si>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</si>
  <si>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</si>
  <si>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</si>
  <si>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</si>
  <si>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</si>
  <si>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</si>
  <si>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</si>
  <si>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</si>
  <si>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</si>
  <si>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</si>
  <si>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</si>
  <si>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</si>
  <si>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</si>
  <si>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</si>
  <si>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</si>
  <si>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</si>
  <si>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</si>
  <si>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</si>
  <si>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</si>
  <si>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</si>
  <si>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</si>
  <si>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</si>
  <si>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</si>
  <si>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</si>
  <si>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</si>
  <si>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</si>
  <si>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</si>
  <si>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</si>
  <si>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</si>
  <si>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</si>
  <si>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</si>
  <si>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</si>
  <si>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</si>
  <si>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</si>
  <si>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</si>
  <si>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</si>
  <si>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</si>
  <si>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</si>
  <si>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</si>
  <si>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</si>
  <si>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</si>
  <si>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</si>
  <si>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</si>
  <si>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</si>
  <si>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</si>
  <si>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</si>
  <si>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</si>
  <si>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</si>
  <si>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</si>
  <si>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</si>
  <si>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</si>
  <si>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</si>
  <si>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</si>
  <si>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</si>
  <si>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</si>
  <si>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</si>
  <si>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</si>
  <si>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</si>
  <si>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</si>
  <si>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</si>
  <si>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</si>
  <si>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</si>
  <si>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</si>
  <si>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</si>
  <si>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</si>
  <si>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</si>
  <si>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</si>
  <si>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</si>
  <si>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</si>
  <si>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</si>
  <si>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</si>
  <si>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</si>
  <si>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</si>
  <si>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</si>
  <si>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</si>
  <si>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</si>
  <si>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</si>
  <si>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</si>
  <si>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</si>
  <si>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</si>
  <si>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</si>
  <si>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</si>
  <si>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</si>
  <si>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</si>
  <si>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</si>
  <si>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</si>
  <si>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</si>
  <si>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</si>
  <si>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</si>
  <si>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</si>
  <si>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</si>
  <si>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</si>
  <si>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</si>
  <si>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</si>
  <si>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</si>
  <si>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</si>
  <si>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</si>
  <si>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</si>
  <si>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</si>
  <si>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</si>
  <si>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</si>
  <si>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</si>
  <si>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</si>
  <si>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</si>
  <si>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</si>
  <si>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</si>
  <si>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</si>
  <si>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</si>
  <si>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</si>
  <si>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</si>
  <si>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</si>
  <si>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</si>
  <si>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</si>
  <si>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</si>
  <si>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</si>
  <si>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</si>
  <si>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</si>
  <si>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</si>
  <si>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</si>
  <si>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</si>
  <si>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</si>
  <si>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</si>
  <si>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</si>
  <si>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</si>
  <si>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</si>
  <si>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</si>
  <si>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</si>
  <si>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</si>
  <si>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</si>
  <si>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</si>
  <si>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</si>
  <si>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</si>
  <si>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</si>
  <si>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</si>
  <si>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</si>
  <si>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</si>
  <si>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</si>
  <si>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</si>
  <si>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</si>
  <si>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</si>
  <si>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</si>
  <si>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</si>
  <si>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</si>
  <si>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</si>
  <si>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</si>
  <si>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</si>
  <si>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</si>
  <si>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</si>
  <si>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</si>
  <si>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</si>
  <si>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</si>
  <si>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</si>
  <si>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</si>
  <si>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</si>
  <si>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</si>
  <si>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</si>
  <si>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</si>
  <si>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</si>
  <si>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</si>
  <si>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</si>
  <si>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</si>
  <si>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</si>
  <si>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</si>
  <si>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</si>
  <si>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</si>
  <si>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</si>
  <si>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</si>
  <si>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</si>
  <si>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</si>
  <si>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</si>
  <si>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</si>
  <si>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</si>
  <si>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</si>
  <si>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</si>
  <si>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</si>
  <si>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</si>
  <si>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</si>
  <si>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</si>
  <si>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</si>
  <si>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</si>
  <si>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</si>
  <si>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</si>
  <si>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</si>
  <si>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</si>
  <si>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</si>
  <si>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</si>
  <si>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</si>
  <si>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</si>
  <si>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</si>
  <si>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</si>
  <si>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</si>
  <si>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</si>
  <si>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</si>
  <si>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</si>
  <si>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</si>
  <si>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</si>
  <si>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</si>
  <si>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</si>
  <si>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</si>
  <si>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</si>
  <si>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</si>
  <si>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</si>
  <si>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</si>
  <si>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</si>
  <si>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</si>
  <si>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</si>
  <si>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</si>
  <si>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</si>
  <si>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</si>
  <si>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</si>
  <si>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</si>
  <si>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</si>
  <si>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</si>
  <si>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</si>
  <si>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</si>
  <si>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</si>
  <si>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</si>
  <si>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</si>
  <si>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</si>
  <si>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</si>
  <si>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</si>
  <si>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</si>
  <si>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</si>
  <si>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</si>
  <si>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</si>
  <si>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</si>
  <si>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</si>
  <si>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</si>
  <si>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</si>
  <si>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</si>
  <si>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</si>
  <si>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</si>
  <si>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</si>
  <si>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</si>
  <si>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</si>
  <si>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</si>
  <si>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</si>
  <si>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</si>
  <si>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</si>
  <si>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</si>
  <si>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</si>
  <si>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</si>
  <si>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</si>
  <si>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</si>
  <si>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</si>
  <si>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</si>
  <si>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</si>
  <si>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</si>
  <si>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</si>
  <si>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</si>
  <si>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</si>
  <si>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</si>
  <si>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</si>
  <si>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</si>
  <si>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</si>
  <si>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</si>
  <si>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</si>
  <si>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</si>
  <si>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</si>
  <si>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</si>
  <si>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</si>
  <si>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</si>
  <si>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</si>
  <si>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</si>
  <si>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</si>
  <si>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</si>
  <si>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</si>
  <si>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</si>
  <si>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</si>
  <si>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</si>
  <si>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</si>
  <si>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</si>
  <si>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</si>
  <si>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</si>
  <si>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</si>
  <si>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</si>
  <si>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</si>
  <si>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</si>
  <si>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</si>
  <si>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</si>
  <si>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</si>
  <si>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</si>
  <si>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</si>
  <si>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</si>
  <si>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</si>
  <si>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</si>
  <si>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</si>
  <si>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</si>
  <si>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</si>
  <si>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</si>
  <si>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</si>
  <si>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</si>
  <si>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</si>
  <si>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</si>
  <si>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</si>
  <si>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</si>
  <si>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</si>
  <si>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</si>
  <si>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</si>
  <si>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</si>
  <si>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</si>
  <si>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</si>
  <si>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</si>
  <si>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</si>
  <si>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</si>
  <si>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</si>
  <si>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</si>
  <si>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</si>
  <si>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</si>
  <si>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</si>
  <si>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</si>
  <si>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</si>
  <si>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</si>
  <si>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</si>
  <si>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</si>
  <si>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</si>
  <si>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</si>
  <si>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</si>
  <si>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</si>
  <si>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</si>
  <si>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</si>
  <si>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</si>
  <si>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</si>
  <si>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</si>
  <si>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</si>
  <si>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</si>
  <si>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</si>
  <si>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</si>
  <si>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</si>
  <si>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</si>
  <si>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</si>
  <si>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</si>
  <si>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</si>
  <si>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</si>
  <si>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</si>
  <si>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</si>
  <si>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</si>
  <si>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</si>
  <si>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</si>
  <si>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</si>
  <si>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</si>
  <si>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</si>
  <si>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</si>
  <si>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</si>
  <si>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</si>
  <si>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</si>
  <si>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</si>
  <si>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</si>
  <si>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</si>
  <si>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</si>
  <si>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</si>
  <si>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</si>
  <si>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</si>
  <si>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</si>
  <si>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</si>
  <si>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</si>
  <si>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</si>
  <si>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</si>
  <si>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</si>
  <si>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</si>
  <si>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</si>
  <si>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</si>
  <si>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</si>
  <si>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</si>
  <si>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</si>
  <si>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</si>
  <si>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</si>
  <si>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</si>
  <si>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</si>
  <si>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</si>
  <si>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</si>
  <si>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</si>
  <si>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</si>
  <si>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</si>
  <si>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</si>
  <si>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</si>
  <si>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</si>
  <si>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</si>
  <si>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</si>
  <si>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</si>
  <si>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</si>
  <si>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</si>
  <si>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</si>
  <si>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</si>
  <si>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</si>
  <si>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</si>
  <si>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</si>
  <si>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</si>
  <si>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</si>
  <si>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</si>
  <si>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</si>
  <si>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</si>
  <si>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</si>
  <si>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</si>
  <si>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</si>
  <si>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</si>
  <si>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</si>
  <si>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</si>
  <si>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</si>
  <si>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</si>
  <si>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</si>
  <si>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</si>
  <si>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</si>
  <si>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</si>
  <si>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</si>
  <si>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</si>
  <si>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</si>
  <si>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</si>
  <si>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</si>
  <si>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</si>
  <si>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</si>
  <si>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</si>
  <si>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</si>
  <si>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</si>
  <si>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</si>
  <si>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</si>
  <si>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</si>
  <si>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</si>
  <si>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</si>
  <si>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</si>
  <si>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</si>
  <si>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</si>
  <si>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</si>
  <si>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</si>
  <si>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</si>
  <si>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</si>
  <si>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</si>
  <si>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</si>
  <si>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</si>
  <si>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</si>
  <si>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</si>
  <si>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</si>
  <si>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</si>
  <si>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</si>
  <si>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</si>
  <si>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</si>
  <si>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</si>
  <si>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</si>
  <si>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</si>
  <si>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</si>
  <si>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</si>
  <si>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</si>
  <si>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</si>
  <si>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</si>
  <si>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</si>
  <si>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</si>
  <si>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</si>
  <si>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</si>
  <si>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</si>
  <si>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</si>
  <si>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</si>
  <si>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</si>
  <si>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</si>
  <si>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</si>
  <si>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</si>
  <si>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</si>
  <si>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</si>
  <si>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</si>
  <si>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</si>
  <si>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</si>
  <si>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</si>
  <si>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</si>
  <si>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</si>
  <si>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</si>
  <si>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</si>
  <si>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</si>
  <si>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</si>
  <si>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</si>
  <si>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</si>
  <si>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</si>
  <si>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</si>
  <si>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</si>
  <si>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</si>
  <si>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</si>
  <si>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</si>
  <si>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</si>
  <si>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</si>
  <si>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</si>
  <si>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</si>
  <si>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</si>
  <si>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</si>
  <si>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</si>
  <si>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</si>
  <si>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</si>
  <si>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</si>
  <si>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</si>
  <si>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</si>
  <si>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</si>
  <si>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</si>
  <si>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</si>
  <si>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</si>
  <si>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</si>
  <si>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</si>
  <si>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</si>
  <si>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</si>
  <si>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</si>
  <si>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</si>
  <si>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</si>
  <si>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</si>
  <si>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</si>
  <si>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</si>
  <si>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</si>
  <si>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</si>
  <si>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</si>
  <si>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</si>
  <si>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</si>
  <si>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</si>
  <si>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</si>
  <si>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</si>
  <si>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</si>
  <si>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</si>
  <si>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</si>
  <si>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</si>
  <si>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</si>
  <si>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</si>
  <si>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</si>
  <si>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</si>
  <si>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</si>
  <si>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</si>
  <si>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</si>
  <si>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</si>
  <si>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</si>
  <si>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</si>
  <si>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</si>
  <si>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</si>
  <si>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</si>
  <si>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</si>
  <si>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</si>
  <si>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</si>
  <si>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</si>
  <si>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</si>
  <si>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</si>
  <si>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</si>
  <si>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</si>
  <si>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</si>
  <si>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</si>
  <si>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</si>
  <si>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</si>
  <si>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</si>
  <si>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</si>
  <si>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</si>
  <si>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</si>
  <si>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</si>
  <si>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</si>
  <si>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</si>
  <si>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</si>
  <si>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</si>
  <si>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</si>
  <si>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</si>
  <si>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</si>
  <si>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</si>
  <si>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</si>
  <si>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</si>
  <si>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</si>
  <si>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</si>
  <si>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</si>
  <si>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</si>
  <si>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</si>
  <si>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</si>
  <si>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</si>
  <si>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</si>
  <si>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</si>
  <si>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</si>
  <si>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</si>
  <si>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</si>
  <si>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</si>
  <si>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</si>
  <si>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</si>
  <si>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</si>
  <si>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</si>
  <si>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</si>
  <si>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</si>
  <si>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</si>
  <si>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</si>
  <si>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</si>
  <si>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</si>
  <si>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</si>
  <si>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</si>
  <si>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</si>
  <si>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</si>
  <si>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</si>
  <si>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</si>
  <si>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</si>
  <si>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</si>
  <si>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</si>
  <si>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</si>
  <si>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</si>
  <si>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</si>
  <si>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</si>
  <si>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</si>
  <si>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</si>
  <si>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</si>
  <si>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</si>
  <si>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</si>
  <si>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</si>
  <si>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</si>
  <si>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</si>
  <si>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</si>
  <si>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</si>
  <si>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</si>
  <si>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</si>
  <si>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</si>
  <si>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</si>
  <si>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</si>
  <si>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</si>
  <si>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</si>
  <si>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</si>
  <si>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</si>
  <si>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</si>
  <si>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</si>
  <si>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</si>
  <si>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</si>
  <si>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</si>
  <si>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</si>
  <si>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</si>
  <si>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</si>
  <si>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</si>
  <si>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</si>
  <si>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</si>
  <si>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</si>
  <si>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</si>
  <si>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</si>
  <si>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</si>
  <si>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</si>
  <si>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</si>
  <si>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</si>
  <si>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</si>
  <si>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</si>
  <si>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</si>
  <si>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</si>
  <si>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</si>
  <si>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</si>
  <si>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</si>
  <si>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</si>
  <si>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</si>
  <si>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</si>
  <si>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</si>
  <si>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</si>
  <si>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</si>
  <si>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</si>
  <si>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</si>
  <si>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</si>
  <si>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</si>
  <si>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</si>
  <si>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</si>
  <si>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</si>
  <si>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</si>
  <si>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</si>
  <si>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</si>
  <si>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</si>
  <si>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</si>
  <si>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</si>
  <si>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</si>
  <si>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</si>
  <si>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</si>
  <si>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</si>
  <si>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</si>
  <si>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</si>
  <si>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</si>
  <si>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</si>
  <si>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</si>
  <si>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</si>
  <si>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</si>
  <si>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</si>
  <si>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</si>
  <si>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</si>
  <si>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</si>
  <si>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</si>
  <si>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</si>
  <si>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</si>
  <si>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</si>
  <si>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</si>
  <si>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</si>
  <si>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</si>
  <si>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</si>
  <si>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</si>
  <si>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</si>
  <si>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</si>
  <si>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</si>
  <si>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</si>
  <si>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</si>
  <si>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</si>
  <si>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</si>
  <si>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</si>
  <si>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</si>
  <si>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</si>
  <si>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</si>
  <si>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</si>
  <si>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</si>
  <si>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</si>
  <si>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</si>
  <si>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</si>
  <si>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</si>
  <si>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</si>
  <si>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</si>
  <si>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</si>
  <si>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</si>
  <si>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</si>
  <si>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</si>
  <si>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</si>
  <si>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</si>
  <si>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</si>
  <si>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</si>
  <si>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</si>
  <si>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</si>
  <si>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</si>
  <si>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</si>
  <si>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</si>
  <si>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</si>
  <si>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</si>
  <si>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</si>
  <si>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</si>
  <si>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</si>
  <si>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</si>
  <si>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</si>
  <si>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</si>
  <si>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</si>
  <si>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</si>
  <si>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</si>
  <si>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</si>
  <si>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</si>
  <si>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</si>
  <si>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</si>
  <si>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</si>
  <si>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</si>
  <si>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</si>
  <si>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</si>
  <si>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</si>
  <si>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</si>
  <si>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</si>
  <si>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</si>
  <si>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</si>
  <si>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</si>
  <si>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</si>
  <si>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</si>
  <si>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</si>
  <si>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</si>
  <si>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</si>
  <si>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</si>
  <si>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</si>
  <si>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</si>
  <si>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</si>
  <si>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</si>
  <si>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</si>
  <si>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</si>
  <si>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</si>
  <si>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</si>
  <si>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</si>
  <si>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</si>
  <si>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</si>
  <si>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</si>
  <si>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</si>
  <si>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</si>
  <si>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</si>
  <si>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</si>
  <si>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</si>
  <si>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</si>
  <si>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</si>
  <si>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</si>
  <si>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</si>
  <si>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</si>
  <si>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</si>
  <si>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</si>
  <si>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</si>
  <si>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</si>
  <si>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</si>
  <si>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</si>
  <si>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</si>
  <si>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</si>
  <si>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</si>
  <si>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</si>
  <si>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</si>
  <si>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</si>
  <si>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</si>
  <si>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</si>
  <si>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</si>
  <si>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</si>
  <si>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</si>
  <si>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</si>
  <si>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</si>
  <si>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</si>
  <si>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</si>
  <si>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</si>
  <si>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</si>
  <si>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</si>
  <si>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</si>
  <si>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</si>
  <si>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</si>
  <si>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</si>
  <si>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</si>
  <si>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</si>
  <si>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</si>
  <si>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</si>
  <si>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</si>
  <si>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</si>
  <si>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</si>
  <si>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</si>
  <si>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</si>
  <si>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</si>
  <si>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</si>
  <si>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</si>
  <si>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</si>
  <si>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</si>
  <si>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</si>
  <si>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</si>
  <si>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</si>
  <si>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</si>
  <si>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</si>
  <si>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</si>
  <si>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</si>
  <si>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</si>
  <si>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</si>
  <si>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</si>
  <si>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</si>
  <si>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</si>
  <si>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</si>
  <si>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</si>
  <si>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</si>
  <si>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</si>
  <si>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</si>
  <si>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</si>
  <si>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</si>
  <si>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</si>
  <si>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</si>
  <si>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</si>
  <si>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</si>
  <si>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</si>
  <si>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</si>
  <si>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</si>
  <si>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</si>
  <si>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</si>
  <si>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</si>
  <si>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</si>
  <si>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</si>
  <si>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</si>
  <si>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</si>
  <si>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</si>
  <si>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</si>
  <si>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</si>
  <si>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</si>
  <si>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</si>
  <si>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</si>
  <si>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</si>
  <si>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</si>
  <si>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</si>
  <si>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</si>
  <si>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</si>
  <si>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</si>
  <si>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</si>
  <si>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</si>
  <si>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</si>
  <si>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</si>
  <si>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</si>
  <si>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</si>
  <si>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</si>
  <si>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</si>
  <si>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</si>
  <si>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</si>
  <si>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</si>
  <si>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</si>
  <si>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</si>
  <si>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</si>
  <si>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</si>
  <si>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</si>
  <si>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</si>
  <si>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</si>
  <si>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</si>
  <si>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</si>
  <si>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</si>
  <si>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</si>
  <si>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</si>
  <si>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</si>
  <si>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</si>
  <si>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</si>
  <si>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</si>
  <si>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</si>
  <si>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</si>
  <si>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</si>
  <si>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</si>
  <si>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</si>
  <si>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</si>
  <si>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</si>
  <si>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</si>
  <si>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</si>
  <si>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</si>
  <si>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</si>
  <si>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</si>
  <si>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</si>
  <si>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</si>
  <si>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</si>
  <si>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</si>
  <si>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</si>
  <si>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</si>
  <si>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</si>
  <si>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</si>
  <si>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</si>
  <si>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</si>
  <si>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</si>
  <si>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</si>
  <si>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</si>
  <si>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</si>
  <si>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</si>
  <si>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</si>
  <si>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</si>
  <si>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</si>
  <si>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</si>
  <si>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</si>
  <si>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</si>
  <si>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</si>
  <si>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</si>
  <si>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</si>
  <si>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</si>
  <si>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</si>
  <si>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</si>
  <si>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</si>
  <si>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</si>
  <si>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</si>
  <si>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</si>
  <si>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</si>
  <si>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</si>
  <si>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</si>
  <si>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</si>
  <si>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</si>
  <si>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</si>
  <si>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</si>
  <si>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</si>
  <si>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</si>
  <si>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</si>
  <si>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</si>
  <si>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</si>
  <si>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</si>
  <si>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</si>
  <si>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</si>
  <si>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</si>
  <si>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</si>
  <si>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</si>
  <si>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</si>
  <si>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</si>
  <si>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</si>
  <si>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</si>
  <si>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</si>
  <si>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</si>
  <si>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</si>
  <si>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</si>
  <si>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</si>
  <si>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</si>
  <si>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</si>
  <si>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</si>
  <si>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</si>
  <si>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</si>
  <si>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</si>
  <si>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</si>
  <si>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</si>
  <si>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</si>
  <si>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</si>
  <si>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</si>
  <si>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</si>
  <si>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</si>
  <si>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</si>
  <si>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</si>
  <si>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</si>
  <si>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</si>
  <si>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</si>
  <si>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</si>
  <si>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</si>
  <si>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</si>
  <si>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</si>
  <si>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</si>
  <si>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</si>
  <si>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</si>
  <si>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</si>
  <si>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</si>
  <si>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</si>
  <si>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</si>
  <si>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</si>
  <si>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</si>
  <si>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</si>
  <si>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</si>
  <si>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</si>
  <si>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</si>
  <si>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</si>
  <si>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</si>
  <si>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</si>
  <si>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</si>
  <si>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</si>
  <si>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</si>
  <si>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</si>
  <si>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</si>
  <si>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</si>
  <si>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</si>
  <si>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</si>
  <si>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</si>
  <si>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</si>
  <si>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</si>
  <si>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</si>
  <si>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</si>
  <si>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</si>
  <si>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</si>
  <si>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</si>
  <si>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</si>
  <si>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</si>
  <si>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</si>
  <si>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</si>
  <si>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</si>
  <si>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</si>
  <si>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</si>
  <si>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</si>
  <si>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</si>
  <si>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</si>
  <si>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</si>
  <si>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</si>
  <si>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</si>
  <si>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</si>
  <si>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</si>
  <si>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</si>
  <si>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</si>
  <si>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</si>
  <si>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</si>
  <si>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</si>
  <si>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</si>
  <si>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</si>
  <si>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</si>
  <si>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</si>
  <si>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</si>
  <si>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</si>
  <si>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</si>
  <si>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</si>
  <si>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</si>
  <si>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</si>
  <si>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</si>
  <si>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</si>
  <si>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</si>
  <si>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</si>
  <si>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</si>
  <si>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</si>
  <si>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</si>
  <si>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</si>
  <si>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</si>
  <si>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</si>
  <si>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</si>
  <si>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</si>
  <si>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</si>
  <si>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</si>
  <si>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</si>
  <si>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</si>
  <si>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</si>
  <si>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</si>
  <si>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</si>
  <si>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</si>
  <si>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</si>
  <si>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</si>
  <si>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</si>
  <si>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</si>
  <si>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</si>
  <si>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</si>
  <si>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</si>
  <si>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</si>
  <si>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</si>
  <si>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</si>
  <si>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</si>
  <si>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</si>
  <si>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</si>
  <si>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</si>
  <si>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</si>
  <si>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</si>
  <si>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</si>
  <si>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</si>
  <si>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</si>
  <si>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</si>
  <si>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</si>
  <si>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</si>
  <si>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</si>
  <si>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</si>
  <si>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</si>
  <si>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</si>
  <si>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</si>
  <si>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</si>
  <si>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</si>
  <si>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</si>
  <si>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</si>
  <si>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</si>
  <si>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</si>
  <si>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</si>
  <si>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</si>
  <si>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</si>
  <si>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</si>
  <si>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</si>
  <si>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</si>
  <si>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</si>
  <si>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</si>
  <si>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</si>
  <si>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</si>
  <si>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</si>
  <si>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</si>
  <si>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</si>
  <si>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</si>
  <si>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</si>
  <si>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</si>
  <si>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</si>
  <si>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</si>
  <si>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</si>
  <si>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</si>
  <si>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</si>
  <si>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</si>
  <si>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</si>
  <si>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</si>
  <si>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</si>
  <si>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</si>
  <si>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</si>
  <si>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</si>
  <si>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</si>
  <si>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</si>
  <si>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</si>
  <si>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</si>
  <si>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</si>
  <si>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</si>
  <si>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</si>
  <si>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</si>
  <si>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</si>
  <si>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</si>
  <si>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</si>
  <si>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</si>
  <si>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</si>
  <si>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</si>
  <si>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</si>
  <si>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</si>
  <si>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</si>
  <si>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</si>
  <si>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</si>
  <si>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</si>
  <si>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</si>
  <si>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</si>
  <si>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</si>
  <si>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</si>
  <si>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</si>
  <si>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</si>
  <si>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</si>
  <si>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</si>
  <si>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</si>
  <si>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</si>
  <si>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</si>
  <si>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</si>
  <si>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</si>
  <si>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</si>
  <si>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</si>
  <si>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</si>
  <si>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</si>
  <si>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</si>
  <si>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</si>
  <si>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</si>
  <si>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</si>
  <si>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</si>
  <si>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</si>
  <si>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</si>
  <si>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</si>
  <si>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</si>
  <si>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</si>
  <si>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</si>
  <si>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</si>
  <si>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</si>
  <si>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</si>
  <si>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</si>
  <si>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</si>
  <si>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</si>
  <si>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</si>
  <si>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</si>
  <si>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</si>
  <si>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</si>
  <si>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</si>
  <si>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</si>
  <si>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</si>
  <si>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</si>
  <si>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</si>
  <si>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</si>
  <si>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</si>
  <si>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</si>
  <si>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</si>
  <si>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</si>
  <si>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</si>
  <si>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</si>
  <si>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</si>
  <si>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</si>
  <si>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</si>
  <si>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</si>
  <si>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</si>
  <si>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</si>
  <si>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</si>
  <si>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</si>
  <si>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</si>
  <si>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</si>
  <si>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</si>
  <si>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</si>
  <si>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</si>
  <si>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</si>
  <si>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</si>
  <si>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</si>
  <si>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</si>
  <si>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</si>
  <si>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</si>
  <si>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</si>
  <si>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</si>
  <si>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</si>
  <si>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</si>
  <si>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</si>
  <si>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</si>
  <si>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</si>
  <si>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</si>
  <si>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</si>
  <si>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</si>
  <si>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</si>
  <si>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</si>
  <si>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</si>
  <si>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</si>
  <si>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</si>
  <si>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</si>
  <si>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</si>
  <si>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</si>
  <si>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</si>
  <si>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</si>
  <si>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</si>
  <si>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</si>
  <si>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</si>
  <si>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</si>
  <si>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</si>
  <si>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</si>
  <si>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</si>
  <si>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</si>
  <si>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</si>
  <si>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</si>
  <si>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</si>
  <si>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</si>
  <si>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</si>
  <si>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</si>
  <si>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</si>
  <si>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</si>
  <si>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</si>
  <si>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</si>
  <si>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</si>
  <si>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</si>
  <si>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</si>
  <si>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</si>
  <si>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</si>
  <si>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</si>
  <si>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</si>
  <si>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</si>
  <si>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</si>
  <si>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</si>
  <si>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</si>
  <si>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</si>
  <si>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</si>
  <si>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</si>
  <si>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</si>
  <si>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</si>
  <si>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</si>
  <si>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</si>
  <si>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</si>
  <si>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</si>
  <si>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</si>
  <si>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</si>
  <si>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</si>
  <si>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</si>
  <si>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</si>
  <si>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</si>
  <si>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</si>
  <si>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</si>
  <si>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</si>
  <si>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</si>
  <si>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</si>
  <si>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</si>
  <si>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</si>
  <si>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</si>
  <si>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</si>
  <si>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</si>
  <si>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</si>
  <si>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</si>
  <si>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</si>
  <si>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</si>
  <si>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</si>
  <si>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</si>
  <si>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</si>
  <si>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</si>
  <si>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</si>
  <si>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</si>
  <si>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</si>
  <si>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</si>
  <si>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</si>
  <si>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</si>
  <si>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</si>
  <si>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</si>
  <si>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</si>
  <si>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</si>
  <si>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</si>
  <si>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</si>
  <si>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</si>
  <si>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</si>
  <si>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</si>
  <si>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</si>
  <si>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</si>
  <si>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</si>
  <si>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</si>
  <si>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</si>
  <si>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</si>
  <si>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</si>
  <si>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</si>
  <si>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</si>
  <si>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</si>
  <si>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</si>
  <si>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</si>
  <si>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</si>
  <si>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</si>
  <si>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</si>
  <si>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</si>
  <si>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</si>
  <si>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</si>
  <si>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</si>
  <si>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</si>
  <si>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</si>
  <si>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</si>
  <si>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</si>
  <si>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</si>
  <si>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</si>
  <si>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</si>
  <si>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</si>
  <si>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</si>
  <si>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</si>
  <si>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</si>
  <si>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</si>
  <si>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</si>
  <si>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</si>
  <si>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</si>
  <si>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</si>
  <si>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</si>
  <si>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</si>
  <si>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</si>
  <si>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</si>
  <si>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</si>
  <si>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</si>
  <si>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</si>
  <si>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</si>
  <si>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</si>
  <si>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</si>
  <si>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</si>
  <si>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</si>
  <si>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</si>
  <si>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</si>
  <si>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</si>
  <si>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</si>
  <si>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</si>
  <si>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</si>
  <si>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</si>
  <si>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</si>
  <si>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</si>
  <si>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</si>
  <si>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</si>
  <si>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</si>
  <si>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</si>
  <si>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</si>
  <si>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</si>
  <si>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</si>
  <si>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</si>
  <si>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</si>
  <si>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</si>
  <si>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</si>
  <si>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</si>
  <si>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</si>
  <si>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</si>
  <si>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</si>
  <si>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</si>
  <si>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</si>
  <si>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</si>
  <si>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</si>
  <si>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</si>
  <si>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</si>
  <si>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</si>
  <si>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</si>
  <si>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</si>
  <si>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</si>
  <si>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</si>
  <si>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</si>
  <si>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</si>
  <si>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</si>
  <si>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</si>
  <si>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</si>
  <si>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</si>
  <si>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</si>
  <si>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</si>
  <si>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</si>
  <si>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</si>
  <si>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</si>
  <si>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</si>
  <si>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</si>
  <si>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</si>
  <si>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</si>
  <si>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</si>
  <si>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</si>
  <si>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</si>
  <si>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</si>
  <si>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</si>
  <si>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</si>
  <si>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</si>
  <si>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</si>
  <si>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</si>
  <si>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</si>
  <si>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</si>
  <si>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</si>
  <si>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</si>
  <si>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</si>
  <si>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</si>
  <si>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</si>
  <si>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</si>
  <si>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</si>
  <si>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</si>
  <si>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</si>
  <si>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</si>
  <si>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</si>
  <si>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</si>
  <si>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</si>
  <si>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</si>
  <si>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</si>
  <si>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</si>
  <si>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</si>
  <si>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</si>
  <si>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</si>
  <si>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</si>
  <si>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</si>
  <si>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</si>
  <si>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</si>
  <si>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</si>
  <si>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</si>
  <si>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</si>
  <si>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</si>
  <si>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</si>
  <si>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</si>
  <si>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</si>
  <si>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</si>
  <si>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</si>
  <si>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</si>
  <si>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</si>
  <si>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</si>
  <si>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</si>
  <si>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</si>
  <si>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</si>
  <si>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</si>
  <si>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</si>
  <si>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</si>
  <si>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</si>
  <si>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</si>
  <si>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</si>
  <si>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</si>
  <si>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</si>
  <si>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</si>
  <si>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</si>
  <si>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</si>
  <si>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</si>
  <si>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</si>
  <si>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</si>
  <si>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</si>
  <si>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</si>
  <si>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</si>
  <si>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</si>
  <si>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</si>
  <si>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</si>
  <si>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</si>
  <si>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</si>
  <si>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</si>
  <si>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</si>
  <si>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</si>
  <si>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</si>
  <si>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</si>
  <si>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</si>
  <si>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</si>
  <si>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</si>
  <si>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</si>
  <si>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</si>
  <si>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</si>
  <si>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</si>
  <si>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</si>
  <si>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</si>
  <si>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</si>
  <si>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</si>
  <si>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</si>
  <si>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</si>
  <si>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</si>
  <si>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</si>
  <si>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</si>
  <si>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</si>
  <si>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</si>
  <si>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</si>
  <si>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</si>
  <si>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</si>
  <si>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</si>
  <si>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</si>
  <si>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</si>
  <si>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</si>
  <si>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</si>
  <si>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</si>
  <si>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</si>
  <si>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</si>
  <si>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</si>
  <si>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</si>
  <si>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</si>
  <si>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</si>
  <si>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</si>
  <si>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</si>
  <si>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</si>
  <si>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</si>
  <si>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</si>
  <si>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</si>
  <si>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</si>
  <si>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</si>
  <si>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</si>
  <si>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</si>
  <si>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</si>
  <si>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</si>
  <si>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</si>
  <si>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</si>
  <si>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</si>
  <si>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</si>
  <si>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</si>
  <si>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</si>
  <si>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</si>
  <si>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</si>
  <si>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</si>
  <si>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</si>
  <si>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</si>
  <si>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</si>
  <si>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</si>
  <si>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</si>
  <si>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</si>
  <si>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</si>
  <si>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</si>
  <si>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</si>
  <si>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</si>
  <si>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</si>
  <si>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</si>
  <si>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</si>
  <si>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</si>
  <si>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</si>
  <si>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</si>
  <si>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</si>
  <si>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</si>
  <si>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</si>
  <si>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</si>
  <si>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</si>
  <si>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</si>
  <si>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</si>
  <si>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</si>
  <si>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</si>
  <si>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</si>
  <si>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</si>
  <si>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</si>
  <si>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</si>
  <si>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</si>
  <si>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</si>
  <si>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</si>
  <si>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</si>
  <si>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</si>
  <si>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</si>
  <si>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</si>
  <si>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</si>
  <si>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</si>
  <si>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</si>
  <si>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</si>
  <si>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</si>
  <si>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</si>
  <si>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</si>
  <si>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</si>
  <si>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</si>
  <si>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</si>
  <si>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</si>
  <si>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</si>
  <si>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</si>
  <si>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</si>
  <si>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</si>
  <si>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</si>
  <si>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</si>
  <si>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</si>
  <si>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</si>
  <si>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</si>
  <si>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</si>
  <si>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</si>
  <si>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</si>
  <si>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</si>
  <si>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</si>
  <si>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</si>
  <si>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</si>
  <si>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</si>
  <si>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</si>
  <si>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</si>
  <si>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</si>
  <si>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</si>
  <si>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</si>
  <si>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</si>
  <si>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</si>
  <si>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</si>
  <si>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</si>
  <si>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</si>
  <si>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</si>
  <si>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</si>
  <si>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</si>
  <si>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</si>
  <si>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</si>
  <si>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</si>
  <si>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</si>
  <si>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</si>
  <si>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</si>
  <si>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</si>
  <si>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</si>
  <si>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</si>
  <si>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</si>
  <si>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</si>
  <si>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</si>
  <si>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</si>
  <si>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</si>
  <si>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</si>
  <si>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</si>
  <si>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</si>
  <si>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</si>
  <si>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</si>
  <si>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</si>
  <si>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</si>
  <si>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</si>
  <si>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</si>
  <si>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</si>
  <si>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</si>
  <si>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</si>
  <si>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</si>
  <si>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</si>
  <si>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</si>
  <si>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</si>
  <si>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</si>
  <si>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</si>
  <si>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</si>
  <si>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</si>
  <si>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</si>
  <si>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</si>
  <si>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</si>
  <si>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</si>
  <si>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</si>
  <si>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</si>
  <si>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</si>
  <si>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</si>
  <si>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</si>
  <si>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</si>
  <si>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</si>
  <si>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</si>
  <si>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</si>
  <si>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</si>
  <si>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</si>
  <si>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</si>
  <si>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</si>
  <si>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</si>
  <si>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</si>
  <si>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</si>
  <si>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</si>
  <si>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</si>
  <si>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</si>
  <si>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</si>
  <si>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</si>
  <si>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</si>
  <si>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</si>
  <si>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</si>
  <si>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</si>
  <si>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</si>
  <si>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</si>
  <si>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</si>
  <si>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</si>
  <si>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</si>
  <si>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</si>
  <si>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</si>
  <si>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</si>
  <si>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</si>
  <si>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</si>
  <si>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</si>
  <si>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</si>
  <si>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</si>
  <si>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</si>
  <si>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</si>
  <si>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</si>
  <si>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</si>
  <si>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</si>
  <si>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</si>
  <si>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</si>
  <si>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</si>
  <si>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</si>
  <si>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</si>
  <si>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</si>
  <si>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</si>
  <si>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</si>
  <si>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</si>
  <si>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</si>
  <si>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</si>
  <si>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</si>
  <si>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</si>
  <si>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</si>
  <si>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</si>
  <si>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</si>
  <si>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</si>
  <si>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</si>
  <si>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</si>
  <si>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</si>
  <si>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</si>
  <si>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</si>
  <si>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</si>
  <si>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</si>
  <si>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</si>
  <si>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</si>
  <si>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</si>
  <si>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</si>
  <si>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</si>
  <si>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</si>
  <si>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</si>
  <si>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</si>
  <si>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</si>
  <si>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</si>
  <si>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</si>
  <si>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</si>
  <si>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</si>
  <si>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</si>
  <si>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</si>
  <si>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</si>
  <si>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</si>
  <si>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</si>
  <si>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</si>
  <si>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</si>
  <si>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</si>
  <si>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</si>
  <si>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</si>
  <si>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</si>
  <si>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</si>
  <si>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</si>
  <si>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</si>
  <si>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</si>
  <si>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</si>
  <si>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</si>
  <si>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</si>
  <si>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</si>
  <si>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</si>
  <si>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</si>
  <si>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</si>
  <si>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</si>
  <si>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</si>
  <si>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</si>
  <si>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</si>
  <si>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</si>
  <si>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</si>
  <si>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</si>
  <si>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</si>
  <si>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</si>
  <si>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</si>
  <si>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</si>
  <si>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</si>
  <si>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</si>
  <si>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</si>
  <si>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</si>
  <si>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</si>
  <si>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</si>
  <si>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</si>
  <si>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</si>
  <si>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</si>
  <si>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</si>
  <si>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</si>
  <si>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</si>
  <si>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</si>
  <si>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</si>
  <si>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</si>
  <si>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</si>
  <si>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</si>
  <si>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</si>
  <si>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</si>
  <si>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</si>
  <si>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</si>
  <si>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</si>
  <si>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</si>
  <si>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</si>
  <si>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</si>
  <si>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</si>
  <si>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</si>
  <si>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</si>
  <si>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</si>
  <si>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</si>
  <si>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</si>
  <si>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</si>
  <si>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</si>
  <si>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</si>
  <si>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</si>
  <si>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</si>
  <si>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</si>
  <si>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</si>
  <si>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</si>
  <si>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</si>
  <si>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</si>
  <si>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</si>
  <si>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</si>
  <si>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</si>
  <si>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</si>
  <si>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</si>
  <si>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</si>
  <si>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</si>
  <si>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</si>
  <si>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</si>
  <si>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</si>
  <si>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</si>
  <si>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</si>
  <si>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</si>
  <si>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</si>
  <si>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</si>
  <si>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</si>
  <si>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</si>
  <si>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</si>
  <si>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</si>
  <si>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</si>
  <si>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</si>
  <si>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</si>
  <si>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</si>
  <si>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</si>
  <si>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</si>
  <si>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</si>
  <si>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</si>
  <si>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</si>
  <si>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</si>
  <si>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</si>
  <si>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</si>
  <si>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</si>
  <si>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</si>
  <si>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</si>
  <si>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</si>
  <si>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</si>
  <si>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</si>
  <si>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</si>
  <si>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</si>
  <si>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</si>
  <si>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</si>
  <si>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</si>
  <si>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</si>
  <si>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</si>
  <si>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</si>
  <si>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</si>
  <si>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</si>
  <si>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</si>
  <si>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</si>
  <si>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</si>
  <si>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</si>
  <si>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</si>
  <si>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</si>
  <si>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</si>
  <si>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</si>
  <si>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</si>
  <si>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</si>
  <si>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</si>
  <si>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</si>
  <si>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</si>
  <si>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</si>
  <si>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</si>
  <si>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</si>
  <si>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</si>
  <si>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</si>
  <si>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</si>
  <si>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</si>
  <si>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</si>
  <si>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</si>
  <si>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</si>
  <si>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</si>
  <si>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</si>
  <si>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</si>
  <si>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</si>
  <si>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</si>
  <si>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</si>
  <si>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</si>
  <si>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</si>
  <si>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</si>
  <si>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</si>
  <si>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</si>
  <si>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</si>
  <si>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</si>
  <si>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</si>
  <si>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</si>
  <si>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</si>
  <si>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</si>
  <si>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</si>
  <si>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</si>
  <si>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</si>
  <si>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</si>
  <si>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</si>
  <si>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</si>
  <si>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</si>
  <si>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</si>
  <si>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</si>
  <si>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</si>
  <si>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</si>
  <si>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</si>
  <si>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</si>
  <si>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</si>
  <si>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</si>
  <si>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</si>
  <si>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</si>
  <si>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</si>
  <si>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</si>
  <si>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</si>
  <si>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</si>
  <si>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</si>
  <si>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</si>
  <si>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</si>
  <si>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</si>
  <si>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</si>
  <si>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</si>
  <si>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</si>
  <si>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</si>
  <si>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</si>
  <si>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</si>
  <si>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</si>
  <si>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</si>
  <si>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</si>
  <si>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</si>
  <si>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</si>
  <si>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</si>
  <si>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</si>
  <si>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</si>
  <si>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</si>
  <si>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</si>
  <si>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</si>
  <si>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</si>
  <si>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</si>
  <si>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</si>
  <si>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</si>
  <si>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</si>
  <si>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</si>
  <si>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</si>
  <si>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</si>
  <si>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</si>
  <si>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</si>
  <si>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</si>
  <si>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</si>
  <si>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</si>
  <si>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</si>
  <si>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</si>
  <si>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</si>
  <si>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</si>
  <si>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</si>
  <si>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</si>
  <si>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</si>
  <si>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</si>
  <si>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</si>
  <si>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</si>
  <si>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</si>
  <si>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</si>
  <si>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</si>
  <si>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</si>
  <si>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</si>
  <si>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</si>
  <si>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</si>
  <si>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</si>
  <si>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</si>
  <si>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</si>
  <si>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</si>
  <si>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</si>
  <si>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</si>
  <si>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</si>
  <si>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</si>
  <si>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</si>
  <si>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</si>
  <si>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</si>
  <si>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</si>
  <si>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</si>
  <si>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</si>
  <si>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</si>
  <si>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</si>
  <si>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</si>
  <si>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</si>
  <si>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</si>
  <si>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</si>
  <si>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</si>
  <si>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</si>
  <si>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</si>
  <si>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</si>
  <si>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</si>
  <si>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</si>
  <si>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</si>
  <si>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</si>
  <si>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</si>
  <si>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</si>
  <si>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</si>
  <si>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</si>
  <si>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</si>
  <si>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</si>
  <si>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</si>
  <si>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</si>
  <si>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</si>
  <si>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</si>
  <si>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</si>
  <si>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</si>
  <si>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</si>
  <si>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</si>
  <si>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</si>
  <si>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</si>
  <si>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</si>
  <si>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</si>
  <si>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</si>
  <si>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</si>
  <si>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</si>
  <si>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</si>
  <si>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</si>
  <si>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</si>
  <si>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</si>
  <si>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</si>
  <si>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</si>
  <si>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</si>
  <si>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</si>
  <si>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</si>
  <si>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</si>
  <si>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</si>
  <si>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</si>
  <si>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</si>
  <si>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</si>
  <si>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</si>
  <si>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</si>
  <si>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</si>
  <si>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</si>
  <si>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</si>
  <si>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</si>
  <si>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</si>
  <si>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</si>
  <si>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</si>
  <si>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</si>
  <si>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</si>
  <si>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</si>
  <si>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</si>
  <si>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</si>
  <si>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</si>
  <si>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</si>
  <si>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</si>
  <si>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</si>
  <si>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</si>
  <si>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</si>
  <si>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</si>
  <si>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</si>
  <si>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</si>
  <si>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</si>
  <si>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</si>
  <si>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</si>
  <si>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</si>
  <si>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</si>
  <si>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</si>
  <si>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</si>
  <si>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</si>
  <si>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</si>
  <si>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</si>
  <si>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</si>
  <si>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</si>
  <si>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</si>
  <si>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</si>
  <si>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</si>
  <si>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</si>
  <si>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</si>
  <si>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</si>
  <si>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</si>
  <si>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</si>
  <si>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</si>
  <si>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</si>
  <si>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</si>
  <si>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</si>
  <si>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</si>
  <si>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</si>
  <si>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</si>
  <si>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</si>
  <si>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</si>
  <si>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</si>
  <si>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</si>
  <si>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</si>
  <si>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</si>
  <si>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</si>
  <si>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</si>
  <si>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</si>
  <si>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</si>
  <si>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</si>
  <si>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</si>
  <si>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</si>
  <si>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</si>
  <si>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</si>
  <si>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</si>
  <si>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</si>
  <si>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</si>
  <si>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</si>
  <si>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</si>
  <si>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</si>
  <si>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</si>
  <si>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</si>
  <si>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</si>
  <si>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</si>
  <si>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</si>
  <si>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</si>
  <si>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</si>
  <si>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</si>
  <si>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</si>
  <si>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</si>
  <si>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</si>
  <si>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</si>
  <si>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</si>
  <si>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</si>
  <si>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</si>
  <si>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</si>
  <si>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</si>
  <si>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</si>
  <si>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</si>
  <si>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</si>
  <si>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</si>
  <si>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</si>
  <si>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</si>
  <si>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</si>
  <si>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</si>
  <si>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</si>
  <si>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</si>
  <si>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</si>
  <si>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</si>
  <si>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</si>
  <si>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</si>
  <si>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</si>
  <si>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</si>
  <si>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</si>
  <si>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</si>
  <si>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</si>
  <si>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</si>
  <si>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</si>
  <si>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</si>
  <si>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</si>
  <si>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</si>
  <si>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</si>
  <si>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</si>
  <si>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</si>
  <si>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</si>
  <si>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</si>
  <si>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</si>
  <si>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</si>
  <si>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</si>
  <si>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</si>
  <si>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</si>
  <si>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</si>
  <si>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</si>
  <si>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</si>
  <si>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</si>
  <si>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</si>
  <si>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</si>
  <si>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</si>
  <si>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</si>
  <si>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</si>
  <si>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</si>
  <si>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</si>
  <si>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</si>
  <si>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</si>
  <si>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</si>
  <si>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</si>
  <si>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</si>
  <si>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</si>
  <si>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</si>
  <si>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</si>
  <si>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</si>
  <si>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</si>
  <si>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</si>
  <si>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</si>
  <si>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</si>
  <si>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</si>
  <si>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</si>
  <si>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</si>
  <si>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</si>
  <si>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</si>
  <si>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</si>
  <si>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</si>
  <si>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</si>
  <si>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</si>
  <si>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</si>
  <si>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</si>
  <si>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</si>
  <si>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</si>
  <si>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</si>
  <si>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</si>
  <si>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</si>
  <si>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</si>
  <si>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</si>
  <si>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</si>
  <si>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</si>
  <si>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</si>
  <si>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</si>
  <si>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</si>
  <si>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</si>
  <si>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</si>
  <si>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</si>
  <si>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</si>
  <si>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</si>
  <si>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</si>
  <si>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</si>
  <si>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</si>
  <si>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</si>
  <si>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</si>
  <si>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</si>
  <si>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</si>
  <si>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</si>
  <si>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</si>
  <si>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</si>
  <si>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</si>
  <si>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</si>
  <si>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</si>
  <si>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</si>
  <si>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</si>
  <si>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</si>
  <si>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</si>
  <si>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</si>
  <si>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</si>
  <si>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</si>
  <si>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</si>
  <si>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</si>
  <si>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</si>
  <si>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</si>
  <si>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</si>
  <si>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</si>
  <si>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</si>
  <si>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</si>
  <si>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</si>
  <si>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</si>
  <si>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</si>
  <si>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</si>
  <si>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</si>
  <si>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</si>
  <si>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</si>
  <si>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</si>
  <si>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</si>
  <si>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</si>
  <si>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</si>
  <si>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</si>
  <si>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</si>
  <si>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</si>
  <si>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</si>
  <si>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</si>
  <si>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</si>
  <si>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</si>
  <si>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</si>
  <si>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</si>
  <si>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</si>
  <si>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</si>
  <si>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</si>
  <si>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</si>
  <si>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</si>
  <si>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</si>
  <si>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</si>
  <si>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</si>
  <si>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</si>
  <si>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</si>
  <si>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</si>
  <si>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</si>
  <si>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</si>
  <si>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</si>
  <si>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</si>
  <si>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</si>
  <si>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</si>
  <si>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</si>
  <si>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</si>
  <si>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</si>
  <si>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</si>
  <si>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</si>
  <si>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</si>
  <si>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</si>
  <si>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</si>
  <si>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</si>
  <si>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</si>
  <si>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</si>
  <si>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</si>
  <si>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</si>
  <si>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</si>
  <si>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</si>
  <si>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</si>
  <si>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</si>
  <si>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</si>
  <si>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</si>
  <si>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</si>
  <si>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</si>
  <si>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</si>
  <si>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</si>
  <si>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</si>
  <si>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</si>
  <si>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</si>
  <si>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</si>
  <si>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</si>
  <si>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</si>
  <si>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</si>
  <si>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</si>
  <si>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</si>
  <si>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</si>
  <si>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</si>
  <si>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</si>
  <si>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</si>
  <si>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</si>
  <si>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</si>
  <si>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</si>
  <si>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</si>
  <si>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</si>
  <si>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</si>
  <si>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</si>
  <si>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</si>
  <si>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</si>
  <si>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</si>
  <si>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</si>
  <si>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</si>
  <si>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</si>
  <si>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</si>
  <si>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</si>
  <si>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</si>
  <si>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</si>
  <si>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</si>
  <si>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</si>
  <si>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</si>
  <si>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</si>
  <si>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</si>
  <si>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</si>
  <si>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</si>
  <si>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</si>
  <si>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</si>
  <si>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</si>
  <si>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</si>
  <si>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</si>
  <si>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</si>
  <si>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</si>
  <si>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</si>
  <si>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</si>
  <si>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</si>
  <si>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</si>
  <si>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</si>
  <si>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</si>
  <si>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</si>
  <si>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</si>
  <si>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</si>
  <si>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</si>
  <si>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</si>
  <si>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</si>
  <si>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</si>
  <si>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</si>
  <si>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</si>
  <si>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</si>
  <si>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</si>
  <si>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</si>
  <si>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</si>
  <si>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</si>
  <si>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</si>
  <si>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</si>
  <si>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</si>
  <si>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</si>
  <si>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</si>
  <si>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</si>
  <si>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</si>
  <si>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</si>
  <si>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</si>
  <si>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</si>
  <si>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</si>
  <si>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</si>
  <si>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</si>
  <si>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</si>
  <si>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</si>
  <si>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</si>
  <si>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</si>
  <si>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</si>
  <si>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</si>
  <si>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</si>
  <si>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</si>
  <si>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</si>
  <si>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</si>
  <si>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</si>
  <si>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</si>
  <si>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</si>
  <si>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</si>
  <si>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</si>
  <si>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</si>
  <si>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</si>
  <si>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</si>
  <si>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</si>
  <si>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</si>
  <si>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</si>
  <si>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</si>
  <si>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</si>
  <si>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</si>
  <si>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</si>
  <si>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</si>
  <si>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</si>
  <si>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</si>
  <si>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</si>
  <si>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</si>
  <si>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</si>
  <si>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</si>
  <si>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</si>
  <si>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</si>
  <si>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</si>
  <si>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</si>
  <si>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</si>
  <si>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</si>
  <si>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</si>
  <si>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</si>
  <si>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</si>
  <si>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</si>
  <si>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</si>
  <si>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</si>
  <si>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</si>
  <si>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</si>
  <si>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</si>
  <si>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</si>
  <si>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</si>
  <si>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</si>
  <si>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</si>
  <si>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</si>
  <si>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</si>
  <si>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</si>
  <si>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</si>
  <si>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</si>
  <si>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</si>
  <si>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</si>
  <si>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</si>
  <si>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</si>
  <si>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</si>
  <si>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</si>
  <si>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</si>
  <si>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</si>
  <si>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</si>
  <si>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</si>
  <si>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</si>
  <si>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</si>
  <si>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</si>
  <si>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</si>
  <si>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</si>
  <si>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</si>
  <si>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</si>
  <si>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</si>
  <si>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</si>
  <si>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</si>
  <si>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</si>
  <si>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</si>
  <si>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</si>
  <si>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</si>
  <si>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</si>
  <si>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</si>
  <si>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</si>
  <si>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</si>
  <si>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</si>
  <si>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</si>
  <si>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</si>
  <si>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</si>
  <si>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</si>
  <si>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</si>
  <si>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</si>
  <si>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</si>
  <si>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</si>
  <si>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</si>
  <si>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</si>
  <si>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</si>
  <si>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</si>
  <si>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</si>
  <si>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</si>
  <si>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</si>
  <si>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</si>
  <si>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</si>
  <si>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</si>
  <si>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</si>
  <si>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</si>
  <si>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</si>
  <si>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</si>
  <si>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</si>
  <si>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</si>
  <si>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</si>
  <si>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</si>
  <si>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</si>
  <si>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</si>
  <si>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</si>
  <si>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</si>
  <si>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</si>
  <si>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</si>
  <si>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</si>
  <si>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</si>
  <si>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</si>
  <si>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</si>
  <si>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</si>
  <si>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</si>
  <si>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</si>
  <si>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</si>
  <si>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</si>
  <si>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</si>
  <si>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</si>
  <si>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</si>
  <si>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</si>
  <si>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</si>
  <si>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</si>
  <si>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</si>
  <si>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</si>
  <si>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</si>
  <si>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</si>
  <si>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</si>
  <si>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</si>
  <si>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</si>
  <si>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</si>
  <si>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</si>
  <si>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</si>
  <si>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</si>
  <si>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</si>
  <si>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</si>
  <si>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</si>
  <si>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</si>
  <si>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</si>
  <si>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</si>
  <si>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</si>
  <si>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</si>
  <si>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</si>
  <si>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</si>
  <si>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</si>
  <si>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</si>
  <si>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</si>
  <si>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</si>
  <si>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</si>
  <si>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</si>
  <si>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</si>
  <si>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</si>
  <si>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</si>
  <si>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</si>
  <si>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</si>
  <si>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</si>
  <si>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</si>
  <si>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</si>
  <si>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</si>
  <si>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</si>
  <si>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</si>
  <si>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</si>
  <si>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</si>
  <si>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</si>
  <si>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</si>
  <si>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</si>
  <si>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</si>
  <si>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</si>
  <si>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</si>
  <si>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</si>
  <si>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</si>
  <si>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</si>
  <si>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</si>
  <si>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</si>
  <si>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</si>
  <si>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</si>
  <si>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</si>
  <si>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</si>
  <si>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</si>
  <si>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</si>
  <si>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</si>
  <si>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</si>
  <si>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</si>
  <si>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</si>
  <si>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</si>
  <si>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</si>
  <si>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</si>
  <si>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</si>
  <si>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</si>
  <si>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</si>
  <si>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</si>
  <si>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</si>
  <si>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</si>
  <si>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</si>
  <si>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</si>
  <si>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</si>
  <si>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</si>
  <si>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</si>
  <si>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</si>
  <si>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</si>
  <si>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</si>
  <si>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</si>
  <si>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</si>
  <si>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</si>
  <si>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</si>
  <si>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</si>
  <si>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</si>
  <si>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</si>
  <si>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</si>
  <si>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</si>
  <si>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</si>
  <si>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</si>
  <si>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</si>
  <si>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</si>
  <si>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</si>
  <si>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</si>
  <si>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</si>
  <si>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</si>
  <si>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</si>
  <si>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</si>
  <si>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</si>
  <si>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</si>
  <si>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</si>
  <si>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</si>
  <si>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</si>
  <si>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</si>
  <si>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</si>
  <si>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</si>
  <si>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</si>
  <si>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</si>
  <si>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</si>
  <si>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</si>
  <si>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</si>
  <si>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</si>
  <si>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</si>
  <si>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</si>
  <si>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</si>
  <si>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</si>
  <si>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</si>
  <si>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</si>
  <si>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</si>
  <si>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</si>
  <si>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</si>
  <si>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</si>
  <si>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</si>
  <si>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</si>
  <si>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</si>
  <si>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</si>
  <si>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</si>
  <si>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</si>
  <si>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</si>
  <si>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</si>
  <si>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</si>
  <si>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</si>
  <si>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</si>
  <si>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</si>
  <si>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</si>
  <si>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</si>
  <si>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</si>
  <si>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</si>
  <si>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</si>
  <si>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</si>
  <si>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</si>
  <si>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</si>
  <si>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</si>
  <si>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</si>
  <si>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</si>
  <si>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</si>
  <si>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</si>
  <si>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</si>
  <si>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</si>
  <si>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</si>
  <si>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</si>
  <si>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</si>
  <si>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</si>
  <si>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</si>
  <si>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</si>
  <si>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</si>
  <si>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</si>
  <si>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</si>
  <si>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</si>
  <si>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</si>
  <si>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</si>
  <si>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</si>
  <si>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</si>
  <si>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</si>
  <si>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</si>
  <si>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</si>
  <si>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</si>
  <si>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</si>
  <si>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</si>
  <si>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</si>
  <si>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</si>
  <si>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</si>
  <si>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</si>
  <si>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</si>
  <si>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</si>
  <si>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</si>
  <si>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</si>
  <si>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</si>
  <si>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</si>
  <si>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</si>
  <si>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</si>
  <si>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</si>
  <si>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</si>
  <si>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</si>
  <si>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</si>
  <si>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</si>
  <si>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</si>
  <si>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</si>
  <si>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</si>
  <si>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</si>
  <si>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</si>
  <si>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</si>
  <si>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</si>
  <si>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</si>
  <si>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</si>
  <si>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</si>
  <si>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</si>
  <si>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</si>
  <si>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</si>
  <si>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</si>
  <si>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</si>
  <si>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</si>
  <si>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</si>
  <si>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</si>
  <si>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</si>
  <si>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</si>
  <si>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</si>
  <si>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</si>
  <si>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</si>
  <si>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</si>
  <si>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</si>
  <si>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</si>
  <si>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</si>
  <si>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</si>
  <si>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</si>
  <si>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</si>
  <si>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</si>
  <si>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</si>
  <si>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</si>
  <si>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</si>
  <si>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</si>
  <si>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</si>
  <si>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</si>
  <si>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</si>
  <si>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</si>
  <si>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</si>
  <si>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</si>
  <si>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</si>
  <si>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</si>
  <si>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</si>
  <si>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</si>
  <si>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</si>
  <si>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</si>
  <si>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</si>
  <si>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</si>
  <si>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</si>
  <si>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</si>
  <si>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</si>
  <si>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</si>
  <si>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</si>
  <si>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</si>
  <si>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</si>
  <si>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</si>
  <si>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</si>
  <si>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</si>
  <si>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</si>
  <si>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</si>
  <si>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</si>
  <si>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</si>
  <si>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</si>
  <si>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</si>
  <si>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</si>
  <si>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</si>
  <si>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</si>
  <si>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</si>
  <si>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</si>
  <si>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</si>
  <si>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</si>
  <si>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</si>
  <si>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</si>
  <si>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</si>
  <si>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</si>
  <si>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</si>
  <si>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</si>
  <si>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</si>
  <si>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</si>
  <si>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</si>
  <si>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</si>
  <si>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</si>
  <si>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</si>
  <si>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</si>
  <si>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</si>
  <si>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</si>
  <si>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</si>
  <si>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</si>
  <si>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</si>
  <si>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</si>
  <si>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</si>
  <si>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</si>
  <si>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</si>
  <si>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</si>
  <si>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</si>
  <si>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</si>
  <si>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</si>
  <si>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</si>
  <si>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</si>
  <si>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</si>
  <si>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</si>
  <si>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</si>
  <si>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</si>
  <si>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</si>
  <si>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</si>
  <si>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</si>
  <si>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</si>
  <si>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</si>
  <si>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</si>
  <si>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</si>
  <si>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</si>
  <si>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</si>
  <si>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</si>
  <si>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</si>
  <si>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</si>
  <si>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</si>
  <si>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</si>
  <si>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</si>
  <si>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</si>
  <si>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</si>
  <si>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</si>
  <si>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</si>
  <si>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</si>
  <si>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</si>
  <si>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</si>
  <si>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</si>
  <si>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</si>
  <si>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</si>
  <si>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</si>
  <si>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</si>
  <si>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</si>
  <si>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</si>
  <si>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</si>
  <si>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</si>
  <si>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</si>
  <si>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</si>
  <si>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</si>
  <si>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</si>
  <si>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</si>
  <si>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</si>
  <si>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</si>
  <si>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</si>
  <si>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</si>
  <si>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</si>
  <si>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</si>
  <si>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</si>
  <si>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</si>
  <si>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</si>
  <si>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</si>
  <si>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</si>
  <si>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</si>
  <si>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</si>
  <si>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</si>
  <si>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</si>
  <si>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</si>
  <si>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</si>
  <si>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</si>
  <si>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</si>
  <si>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</si>
  <si>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</si>
  <si>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</si>
  <si>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</si>
  <si>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</si>
  <si>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</si>
  <si>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</si>
  <si>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</si>
  <si>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</si>
  <si>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</si>
  <si>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</si>
  <si>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</si>
  <si>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</si>
  <si>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</si>
  <si>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</si>
  <si>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</si>
  <si>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</si>
  <si>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</si>
  <si>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</si>
  <si>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</si>
  <si>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</si>
  <si>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</si>
  <si>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</si>
  <si>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</si>
  <si>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</si>
  <si>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</si>
  <si>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</si>
  <si>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</si>
  <si>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</si>
  <si>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</si>
  <si>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</si>
  <si>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</si>
  <si>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</si>
  <si>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</si>
  <si>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</si>
  <si>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</si>
  <si>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</si>
  <si>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</si>
  <si>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</si>
  <si>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</si>
  <si>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</si>
  <si>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</si>
  <si>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</si>
  <si>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</si>
  <si>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</si>
  <si>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</si>
  <si>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</si>
  <si>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</si>
  <si>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</si>
  <si>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</si>
  <si>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</si>
  <si>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</si>
  <si>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</si>
  <si>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</si>
  <si>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</si>
  <si>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</si>
  <si>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</si>
  <si>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</si>
  <si>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</si>
  <si>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</si>
  <si>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</si>
  <si>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</si>
  <si>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</si>
  <si>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</si>
  <si>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</si>
  <si>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</si>
  <si>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</si>
  <si>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</si>
  <si>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</si>
  <si>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</si>
  <si>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</si>
  <si>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</si>
  <si>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</si>
  <si>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</si>
  <si>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</si>
  <si>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</si>
  <si>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</si>
  <si>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</si>
  <si>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</si>
  <si>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</si>
  <si>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</si>
  <si>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</si>
  <si>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</si>
  <si>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</si>
  <si>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</si>
  <si>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</si>
  <si>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</si>
  <si>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</si>
  <si>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</si>
  <si>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</si>
  <si>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</si>
  <si>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</si>
  <si>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</si>
  <si>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</si>
  <si>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</si>
  <si>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</si>
  <si>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</si>
  <si>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</si>
  <si>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</si>
  <si>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</si>
  <si>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</si>
  <si>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</si>
  <si>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</si>
  <si>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</si>
  <si>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</si>
  <si>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</si>
  <si>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</si>
  <si>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</si>
  <si>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</si>
  <si>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</si>
  <si>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</si>
  <si>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</si>
  <si>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</si>
  <si>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</si>
  <si>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</si>
  <si>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</si>
  <si>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</si>
  <si>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</si>
  <si>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</si>
  <si>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</si>
  <si>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</si>
  <si>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</si>
  <si>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</si>
  <si>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</si>
  <si>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</si>
  <si>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</si>
  <si>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</si>
  <si>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</si>
  <si>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</si>
  <si>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</si>
  <si>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</si>
  <si>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</si>
  <si>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</si>
  <si>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</si>
  <si>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</si>
  <si>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</si>
  <si>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</si>
  <si>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</si>
  <si>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</si>
  <si>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</si>
  <si>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</si>
  <si>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</si>
  <si>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</si>
  <si>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</si>
  <si>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</si>
  <si>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</si>
  <si>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</si>
  <si>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</si>
  <si>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</si>
  <si>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</si>
  <si>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</si>
  <si>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</si>
  <si>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</si>
  <si>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</si>
  <si>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</si>
  <si>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</si>
  <si>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</si>
  <si>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</si>
  <si>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</si>
  <si>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</si>
  <si>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</si>
  <si>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</si>
  <si>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</si>
  <si>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</si>
  <si>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</si>
  <si>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</si>
  <si>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</si>
  <si>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</si>
  <si>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</si>
  <si>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</si>
  <si>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</si>
  <si>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</si>
  <si>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</si>
  <si>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</si>
  <si>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</si>
  <si>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</si>
  <si>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</si>
  <si>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</si>
  <si>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</si>
  <si>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</si>
  <si>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</si>
  <si>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</si>
  <si>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</si>
  <si>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</si>
  <si>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</si>
  <si>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</si>
  <si>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</si>
  <si>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</si>
  <si>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</si>
  <si>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</si>
  <si>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</si>
  <si>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</si>
  <si>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</si>
  <si>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</si>
  <si>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</si>
  <si>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</si>
  <si>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</si>
  <si>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</si>
  <si>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</si>
  <si>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</si>
  <si>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</si>
  <si>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</si>
  <si>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</si>
  <si>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</si>
  <si>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</si>
  <si>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</si>
  <si>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</si>
  <si>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</si>
  <si>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</si>
  <si>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</si>
  <si>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</si>
  <si>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</si>
  <si>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</si>
  <si>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</si>
  <si>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</si>
  <si>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</si>
  <si>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</si>
  <si>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</si>
  <si>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</si>
  <si>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</si>
  <si>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</si>
  <si>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</si>
  <si>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</si>
  <si>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</si>
  <si>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</si>
  <si>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</si>
  <si>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</si>
  <si>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</si>
  <si>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</si>
  <si>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</si>
  <si>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</si>
  <si>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</si>
  <si>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</si>
  <si>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</si>
  <si>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</si>
  <si>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</si>
  <si>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</si>
  <si>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</si>
  <si>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</si>
  <si>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</si>
  <si>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</si>
  <si>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</si>
  <si>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</si>
  <si>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</si>
  <si>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</si>
  <si>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</si>
  <si>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</si>
  <si>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</si>
  <si>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</si>
  <si>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</si>
  <si>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</si>
  <si>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</si>
  <si>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</si>
  <si>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</si>
  <si>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</si>
  <si>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</si>
  <si>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</si>
  <si>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</si>
  <si>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</si>
  <si>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</si>
  <si>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</si>
  <si>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</si>
  <si>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</si>
  <si>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</si>
  <si>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</si>
  <si>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</si>
  <si>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</si>
  <si>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</si>
  <si>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</si>
  <si>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</si>
  <si>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</si>
  <si>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</si>
  <si>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</si>
  <si>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</si>
  <si>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</si>
  <si>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</si>
  <si>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</si>
  <si>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</si>
  <si>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</si>
  <si>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</si>
  <si>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</si>
  <si>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</si>
  <si>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</si>
  <si>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</si>
  <si>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</si>
  <si>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</si>
  <si>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</si>
  <si>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</si>
  <si>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</si>
  <si>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</si>
  <si>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</si>
  <si>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</si>
  <si>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</si>
  <si>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</si>
  <si>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</si>
  <si>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</si>
  <si>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</si>
  <si>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</si>
  <si>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</si>
  <si>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</si>
  <si>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</si>
  <si>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</si>
  <si>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</si>
  <si>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</si>
  <si>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</si>
  <si>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</si>
  <si>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</si>
  <si>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</si>
  <si>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</si>
  <si>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</si>
  <si>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</si>
  <si>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</si>
  <si>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</si>
  <si>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</si>
  <si>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</si>
  <si>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</si>
  <si>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</si>
  <si>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</si>
  <si>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</si>
  <si>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</si>
  <si>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</si>
  <si>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</si>
  <si>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</si>
  <si>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</si>
  <si>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</si>
  <si>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</si>
  <si>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</si>
  <si>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</si>
  <si>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</si>
  <si>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</si>
  <si>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</si>
  <si>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</si>
  <si>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</si>
  <si>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</si>
  <si>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</si>
  <si>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</si>
  <si>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</si>
  <si>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</si>
  <si>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</si>
  <si>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</si>
  <si>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</si>
  <si>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</si>
  <si>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</si>
  <si>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</si>
  <si>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</si>
  <si>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</si>
  <si>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</si>
  <si>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</si>
  <si>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</si>
  <si>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</si>
  <si>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</si>
  <si>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</si>
  <si>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</si>
  <si>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</si>
  <si>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</si>
  <si>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</si>
  <si>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</si>
  <si>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</si>
  <si>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</si>
  <si>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</si>
  <si>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</si>
  <si>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</si>
  <si>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</si>
  <si>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</si>
  <si>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</si>
  <si>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</si>
  <si>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</si>
  <si>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</si>
  <si>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</si>
  <si>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</si>
  <si>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</si>
  <si>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</si>
  <si>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</si>
  <si>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</si>
  <si>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</si>
  <si>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</si>
  <si>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</si>
  <si>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</si>
  <si>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</si>
  <si>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</si>
  <si>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</si>
  <si>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</si>
  <si>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</si>
  <si>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</si>
  <si>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</si>
  <si>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</si>
  <si>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</si>
  <si>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</si>
  <si>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</si>
  <si>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</si>
  <si>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</si>
  <si>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</si>
  <si>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</si>
  <si>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</si>
  <si>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</si>
  <si>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</si>
  <si>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</si>
  <si>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</si>
  <si>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</si>
  <si>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</si>
  <si>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</si>
  <si>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</si>
  <si>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</si>
  <si>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</si>
  <si>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</si>
  <si>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</si>
  <si>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</si>
  <si>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</si>
  <si>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</si>
  <si>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</si>
  <si>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</si>
  <si>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</si>
  <si>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</si>
  <si>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</si>
  <si>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</si>
  <si>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</si>
  <si>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</si>
  <si>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</si>
  <si>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</si>
  <si>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</si>
  <si>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</si>
  <si>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</si>
  <si>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</si>
  <si>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</si>
  <si>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</si>
  <si>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</si>
  <si>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</si>
  <si>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</si>
  <si>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</si>
  <si>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</si>
  <si>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</si>
  <si>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</si>
  <si>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</si>
  <si>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</si>
  <si>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</si>
  <si>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</si>
  <si>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</si>
  <si>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</si>
  <si>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</si>
  <si>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</si>
  <si>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</si>
  <si>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</si>
  <si>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</si>
  <si>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</si>
  <si>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</si>
  <si>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</si>
  <si>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</si>
  <si>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</si>
  <si>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</si>
  <si>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</si>
  <si>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</si>
  <si>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</si>
  <si>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</si>
  <si>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</si>
  <si>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</si>
  <si>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</si>
  <si>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</si>
  <si>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</si>
  <si>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</si>
  <si>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</si>
  <si>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</si>
  <si>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</si>
  <si>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</si>
  <si>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</si>
  <si>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</si>
  <si>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</si>
  <si>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</si>
  <si>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</si>
  <si>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</si>
  <si>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</si>
  <si>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</si>
  <si>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</si>
  <si>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</si>
  <si>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</si>
  <si>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</si>
  <si>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</si>
  <si>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</si>
  <si>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</si>
  <si>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</si>
  <si>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</si>
  <si>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</si>
  <si>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</si>
  <si>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</si>
  <si>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</si>
  <si>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</si>
  <si>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</si>
  <si>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</si>
  <si>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</si>
  <si>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</si>
  <si>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</si>
  <si>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</si>
  <si>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</si>
  <si>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</si>
  <si>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</si>
  <si>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</si>
  <si>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</si>
  <si>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</si>
  <si>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</si>
  <si>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</si>
  <si>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</si>
  <si>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</si>
  <si>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</si>
  <si>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</si>
  <si>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</si>
  <si>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</si>
  <si>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</si>
  <si>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</si>
  <si>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</si>
  <si>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</si>
  <si>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</si>
  <si>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</si>
  <si>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</si>
  <si>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</si>
  <si>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</si>
  <si>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</si>
  <si>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</si>
  <si>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</si>
  <si>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</si>
  <si>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</si>
  <si>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</si>
  <si>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</si>
  <si>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</si>
  <si>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</si>
  <si>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</si>
  <si>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</si>
  <si>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</si>
  <si>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</si>
  <si>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</si>
  <si>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</si>
  <si>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</si>
  <si>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</si>
  <si>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</si>
  <si>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</si>
  <si>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</si>
  <si>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</si>
  <si>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</si>
  <si>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</si>
  <si>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</si>
  <si>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</si>
  <si>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</si>
  <si>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</si>
  <si>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</si>
  <si>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</si>
  <si>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</si>
  <si>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</si>
  <si>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</si>
  <si>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</si>
  <si>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</si>
  <si>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</si>
  <si>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</si>
  <si>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</si>
  <si>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</si>
  <si>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</si>
  <si>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</si>
  <si>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</si>
  <si>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</si>
  <si>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</si>
  <si>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</si>
  <si>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</si>
  <si>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</si>
  <si>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</si>
  <si>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</si>
  <si>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</si>
  <si>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</si>
  <si>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</si>
  <si>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</si>
  <si>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</si>
  <si>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</si>
  <si>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</si>
  <si>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</si>
  <si>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</si>
  <si>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</si>
  <si>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</si>
  <si>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</si>
  <si>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</si>
  <si>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</si>
  <si>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</si>
  <si>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</si>
  <si>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</si>
  <si>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</si>
  <si>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</si>
  <si>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</si>
  <si>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</si>
  <si>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</si>
  <si>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</si>
  <si>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</si>
  <si>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</si>
  <si>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</si>
  <si>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</si>
  <si>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</si>
  <si>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</si>
  <si>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</si>
  <si>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</si>
  <si>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</si>
  <si>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</si>
  <si>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</si>
  <si>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</si>
  <si>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</si>
  <si>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</si>
  <si>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</si>
  <si>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</si>
  <si>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</si>
  <si>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</si>
  <si>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</si>
  <si>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</si>
  <si>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</si>
  <si>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</si>
  <si>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</si>
  <si>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</si>
  <si>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</si>
  <si>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</si>
  <si>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</si>
  <si>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</si>
  <si>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</si>
  <si>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</si>
  <si>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</si>
  <si>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</si>
  <si>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</si>
  <si>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</si>
  <si>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</si>
  <si>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</si>
  <si>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</si>
  <si>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</si>
  <si>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</si>
  <si>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</si>
  <si>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</si>
  <si>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</si>
  <si>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</si>
  <si>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</si>
  <si>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</si>
  <si>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</si>
  <si>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</si>
  <si>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</si>
  <si>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</si>
  <si>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</si>
  <si>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</si>
  <si>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</si>
  <si>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</si>
  <si>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</si>
  <si>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</si>
  <si>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</si>
  <si>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</si>
  <si>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</si>
  <si>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</si>
  <si>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</si>
  <si>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</si>
  <si>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</si>
  <si>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</si>
  <si>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</si>
  <si>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</si>
  <si>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</si>
  <si>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</si>
  <si>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</si>
  <si>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</si>
  <si>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</si>
  <si>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</si>
  <si>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</si>
  <si>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</si>
  <si>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</si>
  <si>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</si>
  <si>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</si>
  <si>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</si>
  <si>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</si>
  <si>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</si>
  <si>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</si>
  <si>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</si>
  <si>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</si>
  <si>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</si>
  <si>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</si>
  <si>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</si>
  <si>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</si>
  <si>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</si>
  <si>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</si>
  <si>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</si>
  <si>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</si>
  <si>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</si>
  <si>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</si>
  <si>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</si>
  <si>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</si>
  <si>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</si>
  <si>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</si>
  <si>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</si>
  <si>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</si>
  <si>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</si>
  <si>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</si>
  <si>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</si>
  <si>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</si>
  <si>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</si>
  <si>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</si>
  <si>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</si>
  <si>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</si>
  <si>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</si>
  <si>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</si>
  <si>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</si>
  <si>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</si>
  <si>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</si>
  <si>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</si>
  <si>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</si>
  <si>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</si>
  <si>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</si>
  <si>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</si>
  <si>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</si>
  <si>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</si>
  <si>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</si>
  <si>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</si>
  <si>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</si>
  <si>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</si>
  <si>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</si>
  <si>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</si>
  <si>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</si>
  <si>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</si>
  <si>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</si>
  <si>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</si>
  <si>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</si>
  <si>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</si>
  <si>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</si>
  <si>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</si>
  <si>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</si>
  <si>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</si>
  <si>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</si>
  <si>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</si>
  <si>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</si>
  <si>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</si>
  <si>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</si>
  <si>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</si>
  <si>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</si>
  <si>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</si>
  <si>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</si>
  <si>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</si>
  <si>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</si>
  <si>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</si>
  <si>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</si>
  <si>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</si>
  <si>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</si>
  <si>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</si>
  <si>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</si>
  <si>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</si>
  <si>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</si>
  <si>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</si>
  <si>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</si>
  <si>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</si>
  <si>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</si>
  <si>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</si>
  <si>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</si>
  <si>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</si>
  <si>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</si>
  <si>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</si>
  <si>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</si>
  <si>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</si>
  <si>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</si>
  <si>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</si>
  <si>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</si>
  <si>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</si>
  <si>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</si>
  <si>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</si>
  <si>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</si>
  <si>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</si>
  <si>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</si>
  <si>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</si>
  <si>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</si>
  <si>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</si>
  <si>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</si>
  <si>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</si>
  <si>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</si>
  <si>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</si>
  <si>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</si>
  <si>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</si>
  <si>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</si>
  <si>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</si>
  <si>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</si>
  <si>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</si>
  <si>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</si>
  <si>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</si>
  <si>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</si>
  <si>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</si>
  <si>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</si>
  <si>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</si>
  <si>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</si>
  <si>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</si>
  <si>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</si>
  <si>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</si>
  <si>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</si>
  <si>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</si>
  <si>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</si>
  <si>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</si>
  <si>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</si>
  <si>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</si>
  <si>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</si>
  <si>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</si>
  <si>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</si>
  <si>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</si>
  <si>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</si>
  <si>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</si>
  <si>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</si>
  <si>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</si>
  <si>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</si>
  <si>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</si>
  <si>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</si>
  <si>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</si>
  <si>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</si>
  <si>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</si>
  <si>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</si>
  <si>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</si>
  <si>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</si>
  <si>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</si>
  <si>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</si>
  <si>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</si>
  <si>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</si>
  <si>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</si>
  <si>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</si>
  <si>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</si>
  <si>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</si>
  <si>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</si>
  <si>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</si>
  <si>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</si>
  <si>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</si>
  <si>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</si>
  <si>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</si>
  <si>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</si>
  <si>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</si>
  <si>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</si>
  <si>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</si>
  <si>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</si>
  <si>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</si>
  <si>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</si>
  <si>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</si>
  <si>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</si>
  <si>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</si>
  <si>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</si>
  <si>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</si>
  <si>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</si>
  <si>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</si>
  <si>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</si>
  <si>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</si>
  <si>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</si>
  <si>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</si>
  <si>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</si>
  <si>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</si>
  <si>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</si>
  <si>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</si>
  <si>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</si>
  <si>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</si>
  <si>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</si>
  <si>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</si>
  <si>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</si>
  <si>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</si>
  <si>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</si>
  <si>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</si>
  <si>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</si>
  <si>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</si>
  <si>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</si>
  <si>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</si>
  <si>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</si>
  <si>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</si>
  <si>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</si>
  <si>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</si>
  <si>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</si>
  <si>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</si>
  <si>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</si>
  <si>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</si>
  <si>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</si>
  <si>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</si>
  <si>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</si>
  <si>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</si>
  <si>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</si>
  <si>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</si>
  <si>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</si>
  <si>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</si>
  <si>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</si>
  <si>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</si>
  <si>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</si>
  <si>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</si>
  <si>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</si>
  <si>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</si>
  <si>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</si>
  <si>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</si>
  <si>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</si>
  <si>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</si>
  <si>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</si>
  <si>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</si>
  <si>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</si>
  <si>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</si>
  <si>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</si>
  <si>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</si>
  <si>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</si>
  <si>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</si>
  <si>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</si>
  <si>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</si>
  <si>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</si>
  <si>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</si>
  <si>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</si>
  <si>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</si>
  <si>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</si>
  <si>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</si>
  <si>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</si>
  <si>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</si>
  <si>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</si>
  <si>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</si>
  <si>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</si>
  <si>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</si>
  <si>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</si>
  <si>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</si>
  <si>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</si>
  <si>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</si>
  <si>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</si>
  <si>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</si>
  <si>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</si>
  <si>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</si>
  <si>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</si>
  <si>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</si>
  <si>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</si>
  <si>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</si>
  <si>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</si>
  <si>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</si>
  <si>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</si>
  <si>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</si>
  <si>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</si>
  <si>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</si>
  <si>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</si>
  <si>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</si>
  <si>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</si>
  <si>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</si>
  <si>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</si>
  <si>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</si>
  <si>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</si>
  <si>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</si>
  <si>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</si>
  <si>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</si>
  <si>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</si>
  <si>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</si>
  <si>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</si>
  <si>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</si>
  <si>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</si>
  <si>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</si>
  <si>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</si>
  <si>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</si>
  <si>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</si>
  <si>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</si>
  <si>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</si>
  <si>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</si>
  <si>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</si>
  <si>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</si>
  <si>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</si>
  <si>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</si>
  <si>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</si>
  <si>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</si>
  <si>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</si>
  <si>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</si>
  <si>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</si>
  <si>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</si>
  <si>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</si>
  <si>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</si>
  <si>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</si>
  <si>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</si>
  <si>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</si>
  <si>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</si>
  <si>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</si>
  <si>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</si>
  <si>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</si>
  <si>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</si>
  <si>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</si>
  <si>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</si>
  <si>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</si>
  <si>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</si>
  <si>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</si>
  <si>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</si>
  <si>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</si>
  <si>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</si>
  <si>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</si>
  <si>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</si>
  <si>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</si>
  <si>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</si>
  <si>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</si>
  <si>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</si>
  <si>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</si>
  <si>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</si>
  <si>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</si>
  <si>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</si>
  <si>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</si>
  <si>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</si>
  <si>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</si>
  <si>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</si>
  <si>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</si>
  <si>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</si>
  <si>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</si>
  <si>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</si>
  <si>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</si>
  <si>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</si>
  <si>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</si>
  <si>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</si>
  <si>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</si>
  <si>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</si>
  <si>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</si>
  <si>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</si>
  <si>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</si>
  <si>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</si>
  <si>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</si>
  <si>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</si>
  <si>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</si>
  <si>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</si>
  <si>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</si>
  <si>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</si>
  <si>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</si>
  <si>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</si>
  <si>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</si>
  <si>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</si>
  <si>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</si>
  <si>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</si>
  <si>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</si>
  <si>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</si>
  <si>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</si>
  <si>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</si>
  <si>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</si>
  <si>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</si>
  <si>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</si>
  <si>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</si>
  <si>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</si>
  <si>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</si>
  <si>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</si>
  <si>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</si>
  <si>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</si>
  <si>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</si>
  <si>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</si>
  <si>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</si>
  <si>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</si>
  <si>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</si>
  <si>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</si>
  <si>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</si>
  <si>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</si>
  <si>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</si>
  <si>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</si>
  <si>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</si>
  <si>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</si>
  <si>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</si>
  <si>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</si>
  <si>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</si>
  <si>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</si>
  <si>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</si>
  <si>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</si>
  <si>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</si>
  <si>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</si>
  <si>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</si>
  <si>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</si>
  <si>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</si>
  <si>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</si>
  <si>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</si>
  <si>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</si>
  <si>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</si>
  <si>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</si>
  <si>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</si>
  <si>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</si>
  <si>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</si>
  <si>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</si>
  <si>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</si>
  <si>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</si>
  <si>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</si>
  <si>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</si>
  <si>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</si>
  <si>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</si>
  <si>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</si>
  <si>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</si>
  <si>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</si>
  <si>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</si>
  <si>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</si>
  <si>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</si>
  <si>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</si>
  <si>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</si>
  <si>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</si>
  <si>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</si>
  <si>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</si>
  <si>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</si>
  <si>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</si>
  <si>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</si>
  <si>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</si>
  <si>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</si>
  <si>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</si>
  <si>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</si>
  <si>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</si>
  <si>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</si>
  <si>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</si>
  <si>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</si>
  <si>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</si>
  <si>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</si>
  <si>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</si>
  <si>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</si>
  <si>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</si>
  <si>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</si>
  <si>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</si>
  <si>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</si>
  <si>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</si>
  <si>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</si>
  <si>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</si>
  <si>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</si>
  <si>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</si>
  <si>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</si>
  <si>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</si>
  <si>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</si>
  <si>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</si>
  <si>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</si>
  <si>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</si>
  <si>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</si>
  <si>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</si>
  <si>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</si>
  <si>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</si>
  <si>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</si>
  <si>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</si>
  <si>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</si>
  <si>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</si>
  <si>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</si>
  <si>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</si>
  <si>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</si>
  <si>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</si>
  <si>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</si>
  <si>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</si>
  <si>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</si>
  <si>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</si>
  <si>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</si>
  <si>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</si>
  <si>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</si>
  <si>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</si>
  <si>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</si>
  <si>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</si>
  <si>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</si>
  <si>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</si>
  <si>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</si>
  <si>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</si>
  <si>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</si>
  <si>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</si>
  <si>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</si>
  <si>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</si>
  <si>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</si>
  <si>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</si>
  <si>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</si>
  <si>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</si>
  <si>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</si>
  <si>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</si>
  <si>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</si>
  <si>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</si>
  <si>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</si>
  <si>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</si>
  <si>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</si>
  <si>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</si>
  <si>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</si>
  <si>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</si>
  <si>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</si>
  <si>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</si>
  <si>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</si>
  <si>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</si>
  <si>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</si>
  <si>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</si>
  <si>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</si>
  <si>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</si>
  <si>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</si>
  <si>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</si>
  <si>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</si>
  <si>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</si>
  <si>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</si>
  <si>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</si>
  <si>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</si>
  <si>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</si>
  <si>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</si>
  <si>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</si>
  <si>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</si>
  <si>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</si>
  <si>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</si>
  <si>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</si>
  <si>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</si>
  <si>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</si>
  <si>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</si>
  <si>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</si>
  <si>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</si>
  <si>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</si>
  <si>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</si>
  <si>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</si>
  <si>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</si>
  <si>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</si>
  <si>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</si>
  <si>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</si>
  <si>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</si>
  <si>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</si>
  <si>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</si>
  <si>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</si>
  <si>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</si>
  <si>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</si>
  <si>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</si>
  <si>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</si>
  <si>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</si>
  <si>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</si>
  <si>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</si>
  <si>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</si>
  <si>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</si>
  <si>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</si>
  <si>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</si>
  <si>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</si>
  <si>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</si>
  <si>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</si>
  <si>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</si>
  <si>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</si>
  <si>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</si>
  <si>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</si>
  <si>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</si>
  <si>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</si>
  <si>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</si>
  <si>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</si>
  <si>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</si>
  <si>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</si>
  <si>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</si>
  <si>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</si>
  <si>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</si>
  <si>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</si>
  <si>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</si>
  <si>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</si>
  <si>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</si>
  <si>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</si>
  <si>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</si>
  <si>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</si>
  <si>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</si>
  <si>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</si>
  <si>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</si>
  <si>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</si>
  <si>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</si>
  <si>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</si>
  <si>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</si>
  <si>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</si>
  <si>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</si>
  <si>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</si>
  <si>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</si>
  <si>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</si>
  <si>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</si>
  <si>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</si>
  <si>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</si>
  <si>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</si>
  <si>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</si>
  <si>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</si>
  <si>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</si>
  <si>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</si>
  <si>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</si>
  <si>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</si>
  <si>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</si>
  <si>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</si>
  <si>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</si>
  <si>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</si>
  <si>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</si>
  <si>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</si>
  <si>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</si>
  <si>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</si>
  <si>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</si>
  <si>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</si>
  <si>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</si>
  <si>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</si>
  <si>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</si>
  <si>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</si>
  <si>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</si>
  <si>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</si>
  <si>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</si>
  <si>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</si>
  <si>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</si>
  <si>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</si>
  <si>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</si>
  <si>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</si>
  <si>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</si>
  <si>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</si>
  <si>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</si>
  <si>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</si>
  <si>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</si>
  <si>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</si>
  <si>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</si>
  <si>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</si>
  <si>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</si>
  <si>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</si>
  <si>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</si>
  <si>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</si>
  <si>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</si>
  <si>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</si>
  <si>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</si>
  <si>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</si>
  <si>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</si>
  <si>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</si>
  <si>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</si>
  <si>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</si>
  <si>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</si>
  <si>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</si>
  <si>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</si>
  <si>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</si>
  <si>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</si>
  <si>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</si>
  <si>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</si>
  <si>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</si>
  <si>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</si>
  <si>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</si>
  <si>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</si>
  <si>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</si>
  <si>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</si>
  <si>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</si>
  <si>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</si>
  <si>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</si>
  <si>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</si>
  <si>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</si>
  <si>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</si>
  <si>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</si>
  <si>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</si>
  <si>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</si>
  <si>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</si>
  <si>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</si>
  <si>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</si>
  <si>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</si>
  <si>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</si>
  <si>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</si>
  <si>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</si>
  <si>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</si>
  <si>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</si>
  <si>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</si>
  <si>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</si>
  <si>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</si>
  <si>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</si>
  <si>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</si>
  <si>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</si>
  <si>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</si>
  <si>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</si>
  <si>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</si>
  <si>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</si>
  <si>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</si>
  <si>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</si>
  <si>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</si>
  <si>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</si>
  <si>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</si>
  <si>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</si>
  <si>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</si>
  <si>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</si>
  <si>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</si>
  <si>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</si>
  <si>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</si>
  <si>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</si>
  <si>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</si>
  <si>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</si>
  <si>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</si>
  <si>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</si>
  <si>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</si>
  <si>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</si>
  <si>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</si>
  <si>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</si>
  <si>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</si>
  <si>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</si>
  <si>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</si>
  <si>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</si>
  <si>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</si>
  <si>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</si>
  <si>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</si>
  <si>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</si>
  <si>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</si>
  <si>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</si>
  <si>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</si>
  <si>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</si>
  <si>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</si>
  <si>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</si>
  <si>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</si>
  <si>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</si>
  <si>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</si>
  <si>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</si>
  <si>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</si>
  <si>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</si>
  <si>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</si>
  <si>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</si>
  <si>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</si>
  <si>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</si>
  <si>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</si>
  <si>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</si>
  <si>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</si>
  <si>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</si>
  <si>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</si>
  <si>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</si>
  <si>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</si>
  <si>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</si>
  <si>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</si>
  <si>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</si>
  <si>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</si>
  <si>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</si>
  <si>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</si>
  <si>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</si>
  <si>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</si>
  <si>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</si>
  <si>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</si>
  <si>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</si>
  <si>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</si>
  <si>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</si>
  <si>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</si>
  <si>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</si>
  <si>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</si>
  <si>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</si>
  <si>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</si>
  <si>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</si>
  <si>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</si>
  <si>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</si>
  <si>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</si>
  <si>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</si>
  <si>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</si>
  <si>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</si>
  <si>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</si>
  <si>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</si>
  <si>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</si>
  <si>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</si>
  <si>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</si>
  <si>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</si>
  <si>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</si>
  <si>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</si>
  <si>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</si>
  <si>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</si>
  <si>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</si>
  <si>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</si>
  <si>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</si>
  <si>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</si>
  <si>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</si>
  <si>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</si>
  <si>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</si>
  <si>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</si>
  <si>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</si>
  <si>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</si>
  <si>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</si>
  <si>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</si>
  <si>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</si>
  <si>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</si>
  <si>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</si>
  <si>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</si>
  <si>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</si>
  <si>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</si>
  <si>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</si>
  <si>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</si>
  <si>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</si>
  <si>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</si>
  <si>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</si>
  <si>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</si>
  <si>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</si>
  <si>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</si>
  <si>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</si>
  <si>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</si>
  <si>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</si>
  <si>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</si>
  <si>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</si>
  <si>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</si>
  <si>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</si>
  <si>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</si>
  <si>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</si>
  <si>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</si>
  <si>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</si>
  <si>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</si>
  <si>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</si>
  <si>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</si>
  <si>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</si>
  <si>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</si>
  <si>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</si>
  <si>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</si>
  <si>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</si>
  <si>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</si>
  <si>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</si>
  <si>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</si>
  <si>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</si>
  <si>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</si>
  <si>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</si>
  <si>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</si>
  <si>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</si>
  <si>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</si>
  <si>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</si>
  <si>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</si>
  <si>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</si>
  <si>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</si>
  <si>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</si>
  <si>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</si>
  <si>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</si>
  <si>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</si>
  <si>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</si>
  <si>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</si>
  <si>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</si>
  <si>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</si>
  <si>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</si>
  <si>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</si>
  <si>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</si>
  <si>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</si>
  <si>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</si>
  <si>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</si>
  <si>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</si>
  <si>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</si>
  <si>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</si>
  <si>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</si>
  <si>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</si>
  <si>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</si>
  <si>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</si>
  <si>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</si>
  <si>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</si>
  <si>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</si>
  <si>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</si>
  <si>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</si>
  <si>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</si>
  <si>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</si>
  <si>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</si>
  <si>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</si>
  <si>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</si>
  <si>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</si>
  <si>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</si>
  <si>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</si>
  <si>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</si>
  <si>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</si>
  <si>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</si>
  <si>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</si>
  <si>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</si>
  <si>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</si>
  <si>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</si>
  <si>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</si>
  <si>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</si>
  <si>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</si>
  <si>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</si>
  <si>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</si>
  <si>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</si>
  <si>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</si>
  <si>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</si>
  <si>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</si>
  <si>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</si>
  <si>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</si>
  <si>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</si>
  <si>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</si>
  <si>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</si>
  <si>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</si>
  <si>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</si>
  <si>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</si>
  <si>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</si>
  <si>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</si>
  <si>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</si>
  <si>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</si>
  <si>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</si>
  <si>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</si>
  <si>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</si>
  <si>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</si>
  <si>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</si>
  <si>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</si>
  <si>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</si>
  <si>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</si>
  <si>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</si>
  <si>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</si>
  <si>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</si>
  <si>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</si>
  <si>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</si>
  <si>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</si>
  <si>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</si>
  <si>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</si>
  <si>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</si>
  <si>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</si>
  <si>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</si>
  <si>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</si>
  <si>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</si>
  <si>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</si>
  <si>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</si>
  <si>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</si>
  <si>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</si>
  <si>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</si>
  <si>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</si>
  <si>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</si>
  <si>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</si>
  <si>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</si>
  <si>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</si>
  <si>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</si>
  <si>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</si>
  <si>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</si>
  <si>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</si>
  <si>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</si>
  <si>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</si>
  <si>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</si>
  <si>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</si>
  <si>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</si>
  <si>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</si>
  <si>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</si>
  <si>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</si>
  <si>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</si>
  <si>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</si>
  <si>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</si>
  <si>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</si>
  <si>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</si>
  <si>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</si>
  <si>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</si>
  <si>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</si>
  <si>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</si>
  <si>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</si>
  <si>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</si>
  <si>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</si>
  <si>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</si>
  <si>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</si>
  <si>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</si>
  <si>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</si>
  <si>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</si>
  <si>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</si>
  <si>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</si>
  <si>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</si>
  <si>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</si>
  <si>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</si>
  <si>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</si>
  <si>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</si>
  <si>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</si>
  <si>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</si>
  <si>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</si>
  <si>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</si>
  <si>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</si>
  <si>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</si>
  <si>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</si>
  <si>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</si>
  <si>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</si>
  <si>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</si>
  <si>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</si>
  <si>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</si>
  <si>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</si>
  <si>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</si>
  <si>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</si>
  <si>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</si>
  <si>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</si>
  <si>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</si>
  <si>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</si>
  <si>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</si>
  <si>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</si>
  <si>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</si>
  <si>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</si>
  <si>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</si>
  <si>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</si>
  <si>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</si>
  <si>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</si>
  <si>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</si>
  <si>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</si>
  <si>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</si>
  <si>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</si>
  <si>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</si>
  <si>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</si>
  <si>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</si>
  <si>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</si>
  <si>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</si>
  <si>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</si>
  <si>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</si>
  <si>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</si>
  <si>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</si>
  <si>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</si>
  <si>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</si>
  <si>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</si>
  <si>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</si>
  <si>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</si>
  <si>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</si>
  <si>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</si>
  <si>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</si>
  <si>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</si>
  <si>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</si>
  <si>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</si>
  <si>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</si>
  <si>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</si>
  <si>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</si>
  <si>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</si>
  <si>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</si>
  <si>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</si>
  <si>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</si>
  <si>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</si>
  <si>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</si>
  <si>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</si>
  <si>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</si>
  <si>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</si>
  <si>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</si>
  <si>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</si>
  <si>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</si>
  <si>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</si>
  <si>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</si>
  <si>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</si>
  <si>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</si>
  <si>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</si>
  <si>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</si>
  <si>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</si>
  <si>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</si>
  <si>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</si>
  <si>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</si>
  <si>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</si>
  <si>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</si>
  <si>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</si>
  <si>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</si>
  <si>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</si>
  <si>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</si>
  <si>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</si>
  <si>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</si>
  <si>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</si>
  <si>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</si>
  <si>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</si>
  <si>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</si>
  <si>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</si>
  <si>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</si>
  <si>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</si>
  <si>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</si>
  <si>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</si>
  <si>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</si>
  <si>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</si>
  <si>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</si>
  <si>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</si>
  <si>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</si>
  <si>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</si>
  <si>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</si>
  <si>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</si>
  <si>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</si>
  <si>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</si>
  <si>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</si>
  <si>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</si>
  <si>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</si>
  <si>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</si>
  <si>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</si>
  <si>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</si>
  <si>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</si>
  <si>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</si>
  <si>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</si>
  <si>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</si>
  <si>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</si>
  <si>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</si>
  <si>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</si>
  <si>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</si>
  <si>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</si>
  <si>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</si>
  <si>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</si>
  <si>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</si>
  <si>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</si>
  <si>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</si>
  <si>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</si>
  <si>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</si>
  <si>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</si>
  <si>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</si>
  <si>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</si>
  <si>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</si>
  <si>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</si>
  <si>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</si>
  <si>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</si>
  <si>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</si>
  <si>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</si>
  <si>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</si>
  <si>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</si>
  <si>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</si>
  <si>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</si>
  <si>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</si>
  <si>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</si>
  <si>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</si>
  <si>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</si>
  <si>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</si>
  <si>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</si>
  <si>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</si>
  <si>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</si>
  <si>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</si>
  <si>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</si>
  <si>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</si>
  <si>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</si>
  <si>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</si>
  <si>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</si>
  <si>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</si>
  <si>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</si>
  <si>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</si>
  <si>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</si>
  <si>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</si>
  <si>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</si>
  <si>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</si>
  <si>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</si>
  <si>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</si>
  <si>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</si>
  <si>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</si>
  <si>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</si>
  <si>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</si>
  <si>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</si>
  <si>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</si>
  <si>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</si>
  <si>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</si>
  <si>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</si>
  <si>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</si>
  <si>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</si>
  <si>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</si>
  <si>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</si>
  <si>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</si>
  <si>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</si>
  <si>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</si>
  <si>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</si>
  <si>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</si>
  <si>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</si>
  <si>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</si>
  <si>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</si>
  <si>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</si>
  <si>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</si>
  <si>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</si>
  <si>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</si>
  <si>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</si>
  <si>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</si>
  <si>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</si>
  <si>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</si>
  <si>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</si>
  <si>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</si>
  <si>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</si>
  <si>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</si>
  <si>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</si>
  <si>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</si>
  <si>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</si>
  <si>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</si>
  <si>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</si>
  <si>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</si>
  <si>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</si>
  <si>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</si>
  <si>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</si>
  <si>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</si>
  <si>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</si>
  <si>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</si>
  <si>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</si>
  <si>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</si>
  <si>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</si>
  <si>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</si>
  <si>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</si>
  <si>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</si>
  <si>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</si>
  <si>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</si>
  <si>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</si>
  <si>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</si>
  <si>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</si>
  <si>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</si>
  <si>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</si>
  <si>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</si>
  <si>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</si>
  <si>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</si>
  <si>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</si>
  <si>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</si>
  <si>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</si>
  <si>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</si>
  <si>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</si>
  <si>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</si>
  <si>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</si>
  <si>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</si>
  <si>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</si>
  <si>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</si>
  <si>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</si>
  <si>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</si>
  <si>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</si>
  <si>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</si>
  <si>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</si>
  <si>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</si>
  <si>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</si>
  <si>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</si>
  <si>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</si>
  <si>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</si>
  <si>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</si>
  <si>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</si>
  <si>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</si>
  <si>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</si>
  <si>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</si>
  <si>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</si>
  <si>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</si>
  <si>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</si>
  <si>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</si>
  <si>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</si>
  <si>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</si>
  <si>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</si>
  <si>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</si>
  <si>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</si>
  <si>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</si>
  <si>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</si>
  <si>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</si>
  <si>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</si>
  <si>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</si>
  <si>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</si>
  <si>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</si>
  <si>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</si>
  <si>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</si>
  <si>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</si>
  <si>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</si>
  <si>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</si>
  <si>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</si>
  <si>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</si>
  <si>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</si>
  <si>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</si>
  <si>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</si>
  <si>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</si>
  <si>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</si>
  <si>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</si>
  <si>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</si>
  <si>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</si>
  <si>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</si>
  <si>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</si>
  <si>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</si>
  <si>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</si>
  <si>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</si>
  <si>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</si>
  <si>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</si>
  <si>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</si>
  <si>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</si>
  <si>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</si>
  <si>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</si>
  <si>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</si>
  <si>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</si>
  <si>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</si>
  <si>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</si>
  <si>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</si>
  <si>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</si>
  <si>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</si>
  <si>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</si>
  <si>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</si>
  <si>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</si>
  <si>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</si>
  <si>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</si>
  <si>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</si>
  <si>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</si>
  <si>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</si>
  <si>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</si>
  <si>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</si>
  <si>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</si>
  <si>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</si>
  <si>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</si>
  <si>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</si>
  <si>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</si>
  <si>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</si>
  <si>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</si>
  <si>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</si>
  <si>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</si>
  <si>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</si>
  <si>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</si>
  <si>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</si>
  <si>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</si>
  <si>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</si>
  <si>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</si>
  <si>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</si>
  <si>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</si>
  <si>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</si>
  <si>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</si>
  <si>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</si>
  <si>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</si>
  <si>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</si>
  <si>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</si>
  <si>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</si>
  <si>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</si>
  <si>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</si>
  <si>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</si>
  <si>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</si>
  <si>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</si>
  <si>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</si>
  <si>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</si>
  <si>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</si>
  <si>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</si>
  <si>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</si>
  <si>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</si>
  <si>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</si>
  <si>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</si>
  <si>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</si>
  <si>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</si>
  <si>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</si>
  <si>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</si>
  <si>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</si>
  <si>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</si>
  <si>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</si>
  <si>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</si>
  <si>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</si>
  <si>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</si>
  <si>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</si>
  <si>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</si>
  <si>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</si>
  <si>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</si>
  <si>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</si>
  <si>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</si>
  <si>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</si>
  <si>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</si>
  <si>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</si>
  <si>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</si>
  <si>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</si>
  <si>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</si>
  <si>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</si>
  <si>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</si>
  <si>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</si>
  <si>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</si>
  <si>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</si>
  <si>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</si>
  <si>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</si>
  <si>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</si>
  <si>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</si>
  <si>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</si>
  <si>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</si>
  <si>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</si>
  <si>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</si>
  <si>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</si>
  <si>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</si>
  <si>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</si>
  <si>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</si>
  <si>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</si>
  <si>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</si>
  <si>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</si>
  <si>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</si>
  <si>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</si>
  <si>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</si>
  <si>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</si>
  <si>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</si>
  <si>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</si>
  <si>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</si>
  <si>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</si>
  <si>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</si>
  <si>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</si>
  <si>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</si>
  <si>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</si>
  <si>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</si>
  <si>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</si>
  <si>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</si>
  <si>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</si>
  <si>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</si>
  <si>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</si>
  <si>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</si>
  <si>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</si>
  <si>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</si>
  <si>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</si>
  <si>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</si>
  <si>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</si>
  <si>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</si>
  <si>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</si>
  <si>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</si>
  <si>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</si>
  <si>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</si>
  <si>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</si>
  <si>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</si>
  <si>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</si>
  <si>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</si>
  <si>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</si>
  <si>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</si>
  <si>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</si>
  <si>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</si>
  <si>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</si>
  <si>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</si>
  <si>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</si>
  <si>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</si>
  <si>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</si>
  <si>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</si>
  <si>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</si>
  <si>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</si>
  <si>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</si>
  <si>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</si>
  <si>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</si>
  <si>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</si>
  <si>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</si>
  <si>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</si>
  <si>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</si>
  <si>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</si>
  <si>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</si>
  <si>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</si>
  <si>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</si>
  <si>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</si>
  <si>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</si>
  <si>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</si>
  <si>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</si>
  <si>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</si>
  <si>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</si>
  <si>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</si>
  <si>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</si>
  <si>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</si>
  <si>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</si>
  <si>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</si>
  <si>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</si>
  <si>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</si>
  <si>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</si>
  <si>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</si>
  <si>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</si>
  <si>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</si>
  <si>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</si>
  <si>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</si>
  <si>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</si>
  <si>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</si>
  <si>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</si>
  <si>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</si>
  <si>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</si>
  <si>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</si>
  <si>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</si>
  <si>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</si>
  <si>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</si>
  <si>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</si>
  <si>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</si>
  <si>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</si>
  <si>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</si>
  <si>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</si>
  <si>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</si>
  <si>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</si>
  <si>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</si>
  <si>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</si>
  <si>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</si>
  <si>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</si>
  <si>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</si>
  <si>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</si>
  <si>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</si>
  <si>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</si>
  <si>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</si>
  <si>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</si>
  <si>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</si>
  <si>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</si>
  <si>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</si>
  <si>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</si>
  <si>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</si>
  <si>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</si>
  <si>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</si>
  <si>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</si>
  <si>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</si>
  <si>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</si>
  <si>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</si>
  <si>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</si>
  <si>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</si>
  <si>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</si>
  <si>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</si>
  <si>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</si>
  <si>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</si>
  <si>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</si>
  <si>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</si>
  <si>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</si>
  <si>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</si>
  <si>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</si>
  <si>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</si>
  <si>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</si>
  <si>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</si>
  <si>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</si>
  <si>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</si>
  <si>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</si>
  <si>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</si>
  <si>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</si>
  <si>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</si>
  <si>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</si>
  <si>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</si>
  <si>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</si>
  <si>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</si>
  <si>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</si>
  <si>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</si>
  <si>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</si>
  <si>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</si>
  <si>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</si>
  <si>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</si>
  <si>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</si>
  <si>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</si>
  <si>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</si>
  <si>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</si>
  <si>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</si>
  <si>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</si>
  <si>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</si>
  <si>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</si>
  <si>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</si>
  <si>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</si>
  <si>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</si>
  <si>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</si>
  <si>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</si>
  <si>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</si>
  <si>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</si>
  <si>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</si>
  <si>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</si>
  <si>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</si>
  <si>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</si>
  <si>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</si>
  <si>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</si>
  <si>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</si>
  <si>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</si>
  <si>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</si>
  <si>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</si>
  <si>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</si>
  <si>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</si>
  <si>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</si>
  <si>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</si>
  <si>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</si>
  <si>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</si>
  <si>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</si>
  <si>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</si>
  <si>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</si>
  <si>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</si>
  <si>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</si>
  <si>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</si>
  <si>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</si>
  <si>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</si>
  <si>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</si>
  <si>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</si>
  <si>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</si>
  <si>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</si>
  <si>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</si>
  <si>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</si>
  <si>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</si>
  <si>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</si>
  <si>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</si>
  <si>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</si>
  <si>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</si>
  <si>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</si>
  <si>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</si>
  <si>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</si>
  <si>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</si>
  <si>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</si>
  <si>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</si>
  <si>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</si>
  <si>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</si>
  <si>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</si>
  <si>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</si>
  <si>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</si>
  <si>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</si>
  <si>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</si>
  <si>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</si>
  <si>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</si>
  <si>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</si>
  <si>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</si>
  <si>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</si>
  <si>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</si>
  <si>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</si>
  <si>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</si>
  <si>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</si>
  <si>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</si>
  <si>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</si>
  <si>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</si>
  <si>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</si>
  <si>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</si>
  <si>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</si>
  <si>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</si>
  <si>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</si>
  <si>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</si>
  <si>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</si>
  <si>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</si>
  <si>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</si>
  <si>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</si>
  <si>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</si>
  <si>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</si>
  <si>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</si>
  <si>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</si>
  <si>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</si>
  <si>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</si>
  <si>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</si>
  <si>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</si>
  <si>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</si>
  <si>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</si>
  <si>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</si>
  <si>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</si>
  <si>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</si>
  <si>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</si>
  <si>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</si>
  <si>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</si>
  <si>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</si>
  <si>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</si>
  <si>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</si>
  <si>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</si>
  <si>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</si>
  <si>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</si>
  <si>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</si>
  <si>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</si>
  <si>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</si>
  <si>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</si>
  <si>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</si>
  <si>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</si>
  <si>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</si>
  <si>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</si>
  <si>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</si>
  <si>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</si>
  <si>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</si>
  <si>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</si>
  <si>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</si>
  <si>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</si>
  <si>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</si>
  <si>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</si>
  <si>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</si>
  <si>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</si>
  <si>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</si>
  <si>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</si>
  <si>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</si>
  <si>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</si>
  <si>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</si>
  <si>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</si>
  <si>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</si>
  <si>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</si>
  <si>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</si>
  <si>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</si>
  <si>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</si>
  <si>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</si>
  <si>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</si>
  <si>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</si>
  <si>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</si>
  <si>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</si>
  <si>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</si>
  <si>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</si>
  <si>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</si>
  <si>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</si>
  <si>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</si>
  <si>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</si>
  <si>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</si>
  <si>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</si>
  <si>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</si>
  <si>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</si>
  <si>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</si>
  <si>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</si>
  <si>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</si>
  <si>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</si>
  <si>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</si>
  <si>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</si>
  <si>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</si>
  <si>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</si>
  <si>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</si>
  <si>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</si>
  <si>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</si>
  <si>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</si>
  <si>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</si>
  <si>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</si>
  <si>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</si>
  <si>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</si>
  <si>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</si>
  <si>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</si>
  <si>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</si>
  <si>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</si>
  <si>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</si>
  <si>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</si>
  <si>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</si>
  <si>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</si>
  <si>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</si>
  <si>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</si>
  <si>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</si>
  <si>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</si>
  <si>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</si>
  <si>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</si>
  <si>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</si>
  <si>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</si>
  <si>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</si>
  <si>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</si>
  <si>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</si>
  <si>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</si>
  <si>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</si>
  <si>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</si>
  <si>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</si>
  <si>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</si>
  <si>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</si>
  <si>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</si>
  <si>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</si>
  <si>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</si>
  <si>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</si>
  <si>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</si>
  <si>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</si>
  <si>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</si>
  <si>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</si>
  <si>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</si>
  <si>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</si>
  <si>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</si>
  <si>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</si>
  <si>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</si>
  <si>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</si>
  <si>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</si>
  <si>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</si>
  <si>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</si>
  <si>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</si>
  <si>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</si>
  <si>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</si>
  <si>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</si>
  <si>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</si>
  <si>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</si>
  <si>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</si>
  <si>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</si>
  <si>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</si>
  <si>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</si>
  <si>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</si>
  <si>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</si>
  <si>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</si>
  <si>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</si>
  <si>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</si>
  <si>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</si>
  <si>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</si>
  <si>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</si>
  <si>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</si>
  <si>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</si>
  <si>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</si>
  <si>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</si>
  <si>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</si>
  <si>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</si>
  <si>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</si>
  <si>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</si>
  <si>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</si>
  <si>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</si>
  <si>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</si>
  <si>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</si>
  <si>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</si>
  <si>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</si>
  <si>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</si>
  <si>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</si>
  <si>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</si>
  <si>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</si>
  <si>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</si>
  <si>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</si>
  <si>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</si>
  <si>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</si>
  <si>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</si>
  <si>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</si>
  <si>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</si>
  <si>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</si>
  <si>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</si>
  <si>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</si>
  <si>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</si>
  <si>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</si>
  <si>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</si>
  <si>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</si>
  <si>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</si>
  <si>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</si>
  <si>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</si>
  <si>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</si>
  <si>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</si>
  <si>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</si>
  <si>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</si>
  <si>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</si>
  <si>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</si>
  <si>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</si>
  <si>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</si>
  <si>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</si>
  <si>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</si>
  <si>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</si>
  <si>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</si>
  <si>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</si>
  <si>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</si>
  <si>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</si>
  <si>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</si>
  <si>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</si>
  <si>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</si>
  <si>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</si>
  <si>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</si>
  <si>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</si>
  <si>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</si>
  <si>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</si>
  <si>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</si>
  <si>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</si>
  <si>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</si>
  <si>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</si>
  <si>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</si>
  <si>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</si>
  <si>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</si>
  <si>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</si>
  <si>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</si>
  <si>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</si>
  <si>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</si>
  <si>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</si>
  <si>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</si>
  <si>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</si>
  <si>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</si>
  <si>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</si>
  <si>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</si>
  <si>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</si>
  <si>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</si>
  <si>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</si>
  <si>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</si>
  <si>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</si>
  <si>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</si>
  <si>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</si>
  <si>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</si>
  <si>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</si>
  <si>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</si>
  <si>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</si>
  <si>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</si>
  <si>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</si>
  <si>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</si>
  <si>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</si>
  <si>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</si>
  <si>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</si>
  <si>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</si>
  <si>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</si>
  <si>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</si>
  <si>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</si>
  <si>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</si>
  <si>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</si>
  <si>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</si>
  <si>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</si>
  <si>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</si>
  <si>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</si>
  <si>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</si>
  <si>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</si>
  <si>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</si>
  <si>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</si>
  <si>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</si>
  <si>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</si>
  <si>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</si>
  <si>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</si>
  <si>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</si>
  <si>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</si>
  <si>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</si>
  <si>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</si>
  <si>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</si>
  <si>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</si>
  <si>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</si>
  <si>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</si>
  <si>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</si>
  <si>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</si>
  <si>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</si>
  <si>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</si>
  <si>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</si>
  <si>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</si>
  <si>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</si>
  <si>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</si>
  <si>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</si>
  <si>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</si>
  <si>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</si>
  <si>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</si>
  <si>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</si>
  <si>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</si>
  <si>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</si>
  <si>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</si>
  <si>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</si>
  <si>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</si>
  <si>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</si>
  <si>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</si>
  <si>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</si>
  <si>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</si>
  <si>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</si>
  <si>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</si>
  <si>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</si>
  <si>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</si>
  <si>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</si>
  <si>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</si>
  <si>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</si>
  <si>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</si>
  <si>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</si>
  <si>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</si>
  <si>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</si>
  <si>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</si>
  <si>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</si>
  <si>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</si>
  <si>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</si>
  <si>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</si>
  <si>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</si>
  <si>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</si>
  <si>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</si>
  <si>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</si>
  <si>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</si>
  <si>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</si>
  <si>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</si>
  <si>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</si>
  <si>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</si>
  <si>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</si>
  <si>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</si>
  <si>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</si>
  <si>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</si>
  <si>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</si>
  <si>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</si>
  <si>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</si>
  <si>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</si>
  <si>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</si>
  <si>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</si>
  <si>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</si>
  <si>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</si>
  <si>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</si>
  <si>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</si>
  <si>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</si>
  <si>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</si>
  <si>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</si>
  <si>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</si>
  <si>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</si>
  <si>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</si>
  <si>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</si>
  <si>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</si>
  <si>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</si>
  <si>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</si>
  <si>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</si>
  <si>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</si>
  <si>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</si>
  <si>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</si>
  <si>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</si>
  <si>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</si>
  <si>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</si>
  <si>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</si>
  <si>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</si>
  <si>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</si>
  <si>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</si>
  <si>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</si>
  <si>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</si>
  <si>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</si>
  <si>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</si>
  <si>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</si>
  <si>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</si>
  <si>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</si>
  <si>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</si>
  <si>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</si>
  <si>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</si>
  <si>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</si>
  <si>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</si>
  <si>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</si>
  <si>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</si>
  <si>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</si>
  <si>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</si>
  <si>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</si>
  <si>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</si>
  <si>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</si>
  <si>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</si>
  <si>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</si>
  <si>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</si>
  <si>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</si>
  <si>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</si>
  <si>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</si>
  <si>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</si>
  <si>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</si>
  <si>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</si>
  <si>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</si>
  <si>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</si>
  <si>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</si>
  <si>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</si>
  <si>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</si>
  <si>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</si>
  <si>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</si>
  <si>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</si>
  <si>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</si>
  <si>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</si>
  <si>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</si>
  <si>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</si>
  <si>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</si>
  <si>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</si>
  <si>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</si>
  <si>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</si>
  <si>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</si>
  <si>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</si>
  <si>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</si>
  <si>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</si>
  <si>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</si>
  <si>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</si>
  <si>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</si>
  <si>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</si>
  <si>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</si>
  <si>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</si>
  <si>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</si>
  <si>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</si>
  <si>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</si>
  <si>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</si>
  <si>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</si>
  <si>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</si>
  <si>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</si>
  <si>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</si>
  <si>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</si>
  <si>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</si>
  <si>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</si>
  <si>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</si>
  <si>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</si>
  <si>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</si>
  <si>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</si>
  <si>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</si>
  <si>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</si>
  <si>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</si>
  <si>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</si>
  <si>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</si>
  <si>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</si>
  <si>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</si>
  <si>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</si>
  <si>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</si>
  <si>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</si>
  <si>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</si>
  <si>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</si>
  <si>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</si>
  <si>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</si>
  <si>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</si>
  <si>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</si>
  <si>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</si>
  <si>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</si>
  <si>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</si>
  <si>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</si>
  <si>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</si>
  <si>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</si>
  <si>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</si>
  <si>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</si>
  <si>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</si>
  <si>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</si>
  <si>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</si>
  <si>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</si>
  <si>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</si>
  <si>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</si>
  <si>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</si>
  <si>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</si>
  <si>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</si>
  <si>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</si>
  <si>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</si>
  <si>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</si>
  <si>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</si>
  <si>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</si>
  <si>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</si>
  <si>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</si>
  <si>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</si>
  <si>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</si>
  <si>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</si>
  <si>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</si>
  <si>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</si>
  <si>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</si>
  <si>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</si>
  <si>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</si>
  <si>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</si>
  <si>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</si>
  <si>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</si>
  <si>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</si>
  <si>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</si>
  <si>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</si>
  <si>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</si>
  <si>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</si>
  <si>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</si>
  <si>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</si>
  <si>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</si>
  <si>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</si>
  <si>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</si>
  <si>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</si>
  <si>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</si>
  <si>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</si>
  <si>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</si>
  <si>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</si>
  <si>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</si>
  <si>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</si>
  <si>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</si>
  <si>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</si>
  <si>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</si>
  <si>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</si>
  <si>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</si>
  <si>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</si>
  <si>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</si>
  <si>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</si>
  <si>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</si>
  <si>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</si>
  <si>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</si>
  <si>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</si>
  <si>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</si>
  <si>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</si>
  <si>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</si>
  <si>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</si>
  <si>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</si>
  <si>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</si>
  <si>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</si>
  <si>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</si>
  <si>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</si>
  <si>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</si>
  <si>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</si>
  <si>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</si>
  <si>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</si>
  <si>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</si>
  <si>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</si>
  <si>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</si>
  <si>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</si>
  <si>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</si>
  <si>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</si>
  <si>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</si>
  <si>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</si>
  <si>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</si>
  <si>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</si>
  <si>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</si>
  <si>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</si>
  <si>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</si>
  <si>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</si>
  <si>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</si>
  <si>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</si>
  <si>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</si>
  <si>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</si>
  <si>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</si>
  <si>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</si>
  <si>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</si>
  <si>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</si>
  <si>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</si>
  <si>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</si>
  <si>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</si>
  <si>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</si>
  <si>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</si>
  <si>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</si>
  <si>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</si>
  <si>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</si>
  <si>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</si>
  <si>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</si>
  <si>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</si>
  <si>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</si>
  <si>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</si>
  <si>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</si>
  <si>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</si>
  <si>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</si>
  <si>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</si>
  <si>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</si>
  <si>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</si>
  <si>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</si>
  <si>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</si>
  <si>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</si>
  <si>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</si>
  <si>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</si>
  <si>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</si>
  <si>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</si>
  <si>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</si>
  <si>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</si>
  <si>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</si>
  <si>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</si>
  <si>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</si>
  <si>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</si>
  <si>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</si>
  <si>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</si>
  <si>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</si>
  <si>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</si>
  <si>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</si>
  <si>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</si>
  <si>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</si>
  <si>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</si>
  <si>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</si>
  <si>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</si>
  <si>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</si>
  <si>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</si>
  <si>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</si>
  <si>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</si>
  <si>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</si>
  <si>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</si>
  <si>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</si>
  <si>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</si>
  <si>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</si>
  <si>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</si>
  <si>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</si>
  <si>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</si>
  <si>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</si>
  <si>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</si>
  <si>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</si>
  <si>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</si>
  <si>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</si>
  <si>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</si>
  <si>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</si>
  <si>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</si>
  <si>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</si>
  <si>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</si>
  <si>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</si>
  <si>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</si>
  <si>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</si>
  <si>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</si>
  <si>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</si>
  <si>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</si>
  <si>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</si>
  <si>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</si>
  <si>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</si>
  <si>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</si>
  <si>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</si>
  <si>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</si>
  <si>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</si>
  <si>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</si>
  <si>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</si>
  <si>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</si>
  <si>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</si>
  <si>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</si>
  <si>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</si>
  <si>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</si>
  <si>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</si>
  <si>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</si>
  <si>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</si>
  <si>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</si>
  <si>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</si>
  <si>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</si>
  <si>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</si>
  <si>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</si>
  <si>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</si>
  <si>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</si>
  <si>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</si>
  <si>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</si>
  <si>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</si>
  <si>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</si>
  <si>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</si>
  <si>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</si>
  <si>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</si>
  <si>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</si>
  <si>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</si>
  <si>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</si>
  <si>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</si>
  <si>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</si>
  <si>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</si>
  <si>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</si>
  <si>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</si>
  <si>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</si>
  <si>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</si>
  <si>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</si>
  <si>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</si>
  <si>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</si>
  <si>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</si>
  <si>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</si>
  <si>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</si>
  <si>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</si>
  <si>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</si>
  <si>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</si>
  <si>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</si>
  <si>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</si>
  <si>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</si>
  <si>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</si>
  <si>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</si>
  <si>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</si>
  <si>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</si>
  <si>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</si>
  <si>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</si>
  <si>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</si>
  <si>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</si>
  <si>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</si>
  <si>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</si>
  <si>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</si>
  <si>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</si>
  <si>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</si>
  <si>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</si>
  <si>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</si>
  <si>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</si>
  <si>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</si>
  <si>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</si>
  <si>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</si>
  <si>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</si>
  <si>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</si>
  <si>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</si>
  <si>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</si>
  <si>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</si>
  <si>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</si>
  <si>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</si>
  <si>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</si>
  <si>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</si>
  <si>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</si>
  <si>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</si>
  <si>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</si>
  <si>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</si>
  <si>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</si>
  <si>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</si>
  <si>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</si>
  <si>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</si>
  <si>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</si>
  <si>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</si>
  <si>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</si>
  <si>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</si>
  <si>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</si>
  <si>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</si>
  <si>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</si>
  <si>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</si>
  <si>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</si>
  <si>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</si>
  <si>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</si>
  <si>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</si>
  <si>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</si>
  <si>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</si>
  <si>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</si>
  <si>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</si>
  <si>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</si>
  <si>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</si>
  <si>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</si>
  <si>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</si>
  <si>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</si>
  <si>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</si>
  <si>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</si>
  <si>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</si>
  <si>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</si>
  <si>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</si>
  <si>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</si>
  <si>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</si>
  <si>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</si>
  <si>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</si>
  <si>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</si>
  <si>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</si>
  <si>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</si>
  <si>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</si>
  <si>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</si>
  <si>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</si>
  <si>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</si>
  <si>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</si>
  <si>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</si>
  <si>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</si>
  <si>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</si>
  <si>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</si>
  <si>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</si>
  <si>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</si>
  <si>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</si>
  <si>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</si>
  <si>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</si>
  <si>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</si>
  <si>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</si>
  <si>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</si>
  <si>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</si>
  <si>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</si>
  <si>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</si>
  <si>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</si>
  <si>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</si>
  <si>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</si>
  <si>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</si>
  <si>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</si>
  <si>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</si>
  <si>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</si>
  <si>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</si>
  <si>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</si>
  <si>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</si>
  <si>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</si>
  <si>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</si>
  <si>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</si>
  <si>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</si>
  <si>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</si>
  <si>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</si>
  <si>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</si>
  <si>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</si>
  <si>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</si>
  <si>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</si>
  <si>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</si>
  <si>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</si>
  <si>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</si>
  <si>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</si>
  <si>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</si>
  <si>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</si>
  <si>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</si>
  <si>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</si>
  <si>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</si>
  <si>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</si>
  <si>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</si>
  <si>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</si>
  <si>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</si>
  <si>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</si>
  <si>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</si>
  <si>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</si>
  <si>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</si>
  <si>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</si>
  <si>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</si>
  <si>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</si>
  <si>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</si>
  <si>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</si>
  <si>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</si>
  <si>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</si>
  <si>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</si>
  <si>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</si>
  <si>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</si>
  <si>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</si>
  <si>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</si>
  <si>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</si>
  <si>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</si>
  <si>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</si>
  <si>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</si>
  <si>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</si>
  <si>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</si>
  <si>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</si>
  <si>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</si>
  <si>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</si>
  <si>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</si>
  <si>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</si>
  <si>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</si>
  <si>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</si>
  <si>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</si>
  <si>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</si>
  <si>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</si>
  <si>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</si>
  <si>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</si>
  <si>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</si>
  <si>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</si>
  <si>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</si>
  <si>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</si>
  <si>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</si>
  <si>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</si>
  <si>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</si>
  <si>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</si>
  <si>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</si>
  <si>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</si>
  <si>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</si>
  <si>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</si>
  <si>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</si>
  <si>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</si>
  <si>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</si>
  <si>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</si>
  <si>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</si>
  <si>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</si>
  <si>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</si>
  <si>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</si>
  <si>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</si>
  <si>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</si>
  <si>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</si>
  <si>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</si>
  <si>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</si>
  <si>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</si>
  <si>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</si>
  <si>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</si>
  <si>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</si>
  <si>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</si>
  <si>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</si>
  <si>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</si>
  <si>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</si>
  <si>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</si>
  <si>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</si>
  <si>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</si>
  <si>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</si>
  <si>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</si>
  <si>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</si>
  <si>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</si>
  <si>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</si>
  <si>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</si>
  <si>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</si>
  <si>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</si>
  <si>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</si>
  <si>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</si>
  <si>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</si>
  <si>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</si>
  <si>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</si>
  <si>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</si>
  <si>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</si>
  <si>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</si>
  <si>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</si>
  <si>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</si>
  <si>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</si>
  <si>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</si>
  <si>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</si>
  <si>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</si>
  <si>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</si>
  <si>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</si>
  <si>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</si>
  <si>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</si>
  <si>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</si>
  <si>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</si>
  <si>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</si>
  <si>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</si>
  <si>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</si>
  <si>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</si>
  <si>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</si>
  <si>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</si>
  <si>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</si>
  <si>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</si>
  <si>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</si>
  <si>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</si>
  <si>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</si>
  <si>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</si>
  <si>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</si>
  <si>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</si>
  <si>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</si>
  <si>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</si>
  <si>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</si>
  <si>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</si>
  <si>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</si>
  <si>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</si>
  <si>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</si>
  <si>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</si>
  <si>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</si>
  <si>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</si>
  <si>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</si>
  <si>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</si>
  <si>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</si>
  <si>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</si>
  <si>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</si>
  <si>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</si>
  <si>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</si>
  <si>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</si>
  <si>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</si>
  <si>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</si>
  <si>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</si>
  <si>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</si>
  <si>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</si>
  <si>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</si>
  <si>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</si>
  <si>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</si>
  <si>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</si>
  <si>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</si>
  <si>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</si>
  <si>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</si>
  <si>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</si>
  <si>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</si>
  <si>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</si>
  <si>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</si>
  <si>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</si>
  <si>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</si>
  <si>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</si>
  <si>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</si>
  <si>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</si>
  <si>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</si>
  <si>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</si>
  <si>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</si>
  <si>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</si>
  <si>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</si>
  <si>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</si>
  <si>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</si>
  <si>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</si>
  <si>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</si>
  <si>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</si>
  <si>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</si>
  <si>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</si>
  <si>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</si>
  <si>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</si>
  <si>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</si>
  <si>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</si>
  <si>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</si>
  <si>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</si>
  <si>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</si>
  <si>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</si>
  <si>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</si>
  <si>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</si>
  <si>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</si>
  <si>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</si>
  <si>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</si>
  <si>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</si>
  <si>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</si>
  <si>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</si>
  <si>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</si>
  <si>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</si>
  <si>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</si>
  <si>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</si>
  <si>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</si>
  <si>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</si>
  <si>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</si>
  <si>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</si>
  <si>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</si>
  <si>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</si>
  <si>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</si>
  <si>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</si>
  <si>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</si>
  <si>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</si>
  <si>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</si>
  <si>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</si>
  <si>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</si>
  <si>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</si>
  <si>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</si>
  <si>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</si>
  <si>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</si>
  <si>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</si>
  <si>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</si>
  <si>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</si>
  <si>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</si>
  <si>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</si>
  <si>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</si>
  <si>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</si>
  <si>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</si>
  <si>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</si>
  <si>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</si>
  <si>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</si>
  <si>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</si>
  <si>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</si>
  <si>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</si>
  <si>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</si>
  <si>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</si>
  <si>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</si>
  <si>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</si>
  <si>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</si>
  <si>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</si>
  <si>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</si>
  <si>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</si>
  <si>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</si>
  <si>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</si>
  <si>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</si>
  <si>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</si>
  <si>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</si>
  <si>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</si>
  <si>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</si>
  <si>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</si>
  <si>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</si>
  <si>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</si>
  <si>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</si>
  <si>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</si>
  <si>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</si>
  <si>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</si>
  <si>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</si>
  <si>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</si>
  <si>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</si>
  <si>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</si>
  <si>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</si>
  <si>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</si>
  <si>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</si>
  <si>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</si>
  <si>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</si>
  <si>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</si>
  <si>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</si>
  <si>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</si>
  <si>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</si>
  <si>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</si>
  <si>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</si>
  <si>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</si>
  <si>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</si>
  <si>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</si>
  <si>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</si>
  <si>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</si>
  <si>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</si>
  <si>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</si>
  <si>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</si>
  <si>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</si>
  <si>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</si>
  <si>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</si>
  <si>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</si>
  <si>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</si>
  <si>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</si>
  <si>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</si>
  <si>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</si>
  <si>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</si>
  <si>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</si>
  <si>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</si>
  <si>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</si>
  <si>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</si>
  <si>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</si>
  <si>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</si>
  <si>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</si>
  <si>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</si>
  <si>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</si>
  <si>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</si>
  <si>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</si>
  <si>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</si>
  <si>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</si>
  <si>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</si>
  <si>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</si>
  <si>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</si>
  <si>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</si>
  <si>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</si>
  <si>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</si>
  <si>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</si>
  <si>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</si>
  <si>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</si>
  <si>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</si>
  <si>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</si>
  <si>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</si>
  <si>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</si>
  <si>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</si>
  <si>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</si>
  <si>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</si>
  <si>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</si>
  <si>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</si>
  <si>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</si>
  <si>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</si>
  <si>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</si>
  <si>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</si>
  <si>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</si>
  <si>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</si>
  <si>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</si>
  <si>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</si>
  <si>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</si>
  <si>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</si>
  <si>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</si>
  <si>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</si>
  <si>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</si>
  <si>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</si>
  <si>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</si>
  <si>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</si>
  <si>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</si>
  <si>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</si>
  <si>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</si>
  <si>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</si>
  <si>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</si>
  <si>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</si>
  <si>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</si>
  <si>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</si>
  <si>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</si>
  <si>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</si>
  <si>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</si>
  <si>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</si>
  <si>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</si>
  <si>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</si>
  <si>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</si>
  <si>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</si>
  <si>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</si>
  <si>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</si>
  <si>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</si>
  <si>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</si>
  <si>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</si>
  <si>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</si>
  <si>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</si>
  <si>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</si>
  <si>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</si>
  <si>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</si>
  <si>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</si>
  <si>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</si>
  <si>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</si>
  <si>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</si>
  <si>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</si>
  <si>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</si>
  <si>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</si>
  <si>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</si>
  <si>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</si>
  <si>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</si>
  <si>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</si>
  <si>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</si>
  <si>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</si>
  <si>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</si>
  <si>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</si>
  <si>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</si>
  <si>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</si>
  <si>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</si>
  <si>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</si>
  <si>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</si>
  <si>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</si>
  <si>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</si>
  <si>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</si>
  <si>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</si>
  <si>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</si>
  <si>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</si>
  <si>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</si>
  <si>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</si>
  <si>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</si>
  <si>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</si>
  <si>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</si>
  <si>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</si>
  <si>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</si>
  <si>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</si>
  <si>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</si>
  <si>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</si>
  <si>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</si>
  <si>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</si>
  <si>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</si>
  <si>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</si>
  <si>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</si>
  <si>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</si>
  <si>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</si>
  <si>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</si>
  <si>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</si>
  <si>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</si>
  <si>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</si>
  <si>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</si>
  <si>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</si>
  <si>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</si>
  <si>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</si>
  <si>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</si>
  <si>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</si>
  <si>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</si>
  <si>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</si>
  <si>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</si>
  <si>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</si>
  <si>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</si>
  <si>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</si>
  <si>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</si>
  <si>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</si>
  <si>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</si>
  <si>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</si>
  <si>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</si>
  <si>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</si>
  <si>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</si>
  <si>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</si>
  <si>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</si>
  <si>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</si>
  <si>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</si>
  <si>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</si>
  <si>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</si>
  <si>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</si>
  <si>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</si>
  <si>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</si>
  <si>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</si>
  <si>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</si>
  <si>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</si>
  <si>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</si>
  <si>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</si>
  <si>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</si>
  <si>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</si>
  <si>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</si>
  <si>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</si>
  <si>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</si>
  <si>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</si>
  <si>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</si>
  <si>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</si>
  <si>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</si>
  <si>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</si>
  <si>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</si>
  <si>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</si>
  <si>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</si>
  <si>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</si>
  <si>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</si>
  <si>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</si>
  <si>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</si>
  <si>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</si>
  <si>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</si>
  <si>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</si>
  <si>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</si>
  <si>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</si>
  <si>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</si>
  <si>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</si>
  <si>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</si>
  <si>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</si>
  <si>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</si>
  <si>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</si>
  <si>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</si>
  <si>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</si>
  <si>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</si>
  <si>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</si>
  <si>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</si>
  <si>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</si>
  <si>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</si>
  <si>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</si>
  <si>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</si>
  <si>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</si>
  <si>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</si>
  <si>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</si>
  <si>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</si>
  <si>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</si>
  <si>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</si>
  <si>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</si>
  <si>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</si>
  <si>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</si>
  <si>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</si>
  <si>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</si>
  <si>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</si>
  <si>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</si>
  <si>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</si>
  <si>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</si>
  <si>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</si>
  <si>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</si>
  <si>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</si>
  <si>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</si>
  <si>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</si>
  <si>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</si>
  <si>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</si>
  <si>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</si>
  <si>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</si>
  <si>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</si>
  <si>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</si>
  <si>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</si>
  <si>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</si>
  <si>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</si>
  <si>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</si>
  <si>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</si>
  <si>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</si>
  <si>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</si>
  <si>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</si>
  <si>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</si>
  <si>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</si>
  <si>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</si>
  <si>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</si>
  <si>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</si>
  <si>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</si>
  <si>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</si>
  <si>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</si>
  <si>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</si>
  <si>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</si>
  <si>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</si>
  <si>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</si>
  <si>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</si>
  <si>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</si>
  <si>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</si>
  <si>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</si>
  <si>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</si>
  <si>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</si>
  <si>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</si>
  <si>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</si>
  <si>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</si>
  <si>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</si>
  <si>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</si>
  <si>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</si>
  <si>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</si>
  <si>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</si>
  <si>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</si>
  <si>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</si>
  <si>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</si>
  <si>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</si>
  <si>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</si>
  <si>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</si>
  <si>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</si>
  <si>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</si>
  <si>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</si>
  <si>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</si>
  <si>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</si>
  <si>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</si>
  <si>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</si>
  <si>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</si>
  <si>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</si>
  <si>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</si>
  <si>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</si>
  <si>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</si>
  <si>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</si>
  <si>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</si>
  <si>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</si>
  <si>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</si>
  <si>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</si>
  <si>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</si>
  <si>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</si>
  <si>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</si>
  <si>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</si>
  <si>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</si>
  <si>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</si>
  <si>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</si>
  <si>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</si>
  <si>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</si>
  <si>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</si>
  <si>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</si>
  <si>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</si>
  <si>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</si>
  <si>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</si>
  <si>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</si>
  <si>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</si>
  <si>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</si>
  <si>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</si>
  <si>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</si>
  <si>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</si>
  <si>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</si>
  <si>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</si>
  <si>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</si>
  <si>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</si>
  <si>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</si>
  <si>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</si>
  <si>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</si>
  <si>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</si>
  <si>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</si>
  <si>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</si>
  <si>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</si>
  <si>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</si>
  <si>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</si>
  <si>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</si>
  <si>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</si>
  <si>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</si>
  <si>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</si>
  <si>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</si>
  <si>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</si>
  <si>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</si>
  <si>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</si>
  <si>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</si>
  <si>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</si>
  <si>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</si>
  <si>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</si>
  <si>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</si>
  <si>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</si>
  <si>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</si>
  <si>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</si>
  <si>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</si>
  <si>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</si>
  <si>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</si>
  <si>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</si>
  <si>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</si>
  <si>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</si>
  <si>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</si>
  <si>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</si>
  <si>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</si>
  <si>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</si>
  <si>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</si>
  <si>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</si>
  <si>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</si>
  <si>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</si>
  <si>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</si>
  <si>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</si>
  <si>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</si>
  <si>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</si>
  <si>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</si>
  <si>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</si>
  <si>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</si>
  <si>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</si>
  <si>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</si>
  <si>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</si>
  <si>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</si>
  <si>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</si>
  <si>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</si>
  <si>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</si>
  <si>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</si>
  <si>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</si>
  <si>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</si>
  <si>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</si>
  <si>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</si>
  <si>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</si>
  <si>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</si>
  <si>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</si>
  <si>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</si>
  <si>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</si>
  <si>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</si>
  <si>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</si>
  <si>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</si>
  <si>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</si>
  <si>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</si>
  <si>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</si>
  <si>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</si>
  <si>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</si>
  <si>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</si>
  <si>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</si>
  <si>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</si>
  <si>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</si>
  <si>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</si>
  <si>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</si>
  <si>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</si>
  <si>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</si>
  <si>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</si>
  <si>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</si>
  <si>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</si>
  <si>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</si>
  <si>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</si>
  <si>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</si>
  <si>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</si>
  <si>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</si>
  <si>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</si>
  <si>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</si>
  <si>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</si>
  <si>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</si>
  <si>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</si>
  <si>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</si>
  <si>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</si>
  <si>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</si>
  <si>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</si>
  <si>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</si>
  <si>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</si>
  <si>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</si>
  <si>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</si>
  <si>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</si>
  <si>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</si>
  <si>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</si>
  <si>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</si>
  <si>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</si>
  <si>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</si>
  <si>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</si>
  <si>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</si>
  <si>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</si>
  <si>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</si>
  <si>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</si>
  <si>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</si>
  <si>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</si>
  <si>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</si>
  <si>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</si>
  <si>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</si>
  <si>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</si>
  <si>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</si>
  <si>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</si>
  <si>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</si>
  <si>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</si>
  <si>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</si>
  <si>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</si>
  <si>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</si>
  <si>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</si>
  <si>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</si>
  <si>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</si>
  <si>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</si>
  <si>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</si>
  <si>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</si>
  <si>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</si>
  <si>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</si>
  <si>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</si>
  <si>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</si>
  <si>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</si>
  <si>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</si>
  <si>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</si>
  <si>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</si>
  <si>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</si>
  <si>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</si>
  <si>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</si>
  <si>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</si>
  <si>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</si>
  <si>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</si>
  <si>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</si>
  <si>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</si>
  <si>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</si>
  <si>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</si>
  <si>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</si>
  <si>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</si>
  <si>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</si>
  <si>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</si>
  <si>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</si>
  <si>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</si>
  <si>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</si>
  <si>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</si>
  <si>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</si>
  <si>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</si>
  <si>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</si>
  <si>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</si>
  <si>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</si>
  <si>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</si>
  <si>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</si>
  <si>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</si>
  <si>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</si>
  <si>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</si>
  <si>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</si>
  <si>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</si>
  <si>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</si>
  <si>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</si>
  <si>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</si>
  <si>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</si>
  <si>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</si>
  <si>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</si>
  <si>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</si>
  <si>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</si>
  <si>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</si>
  <si>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</si>
  <si>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</si>
  <si>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</si>
  <si>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</si>
  <si>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</si>
  <si>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</si>
  <si>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</si>
  <si>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</si>
  <si>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</si>
  <si>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</si>
  <si>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</si>
  <si>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</si>
  <si>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</si>
  <si>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</si>
  <si>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</si>
  <si>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</si>
  <si>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</si>
  <si>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</si>
  <si>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</si>
  <si>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</si>
  <si>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</si>
  <si>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</si>
  <si>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</si>
  <si>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</si>
  <si>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</si>
  <si>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</si>
  <si>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</si>
  <si>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</si>
  <si>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</si>
  <si>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</si>
  <si>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</si>
  <si>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</si>
  <si>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</si>
  <si>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</si>
  <si>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</si>
  <si>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</si>
  <si>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</si>
  <si>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</si>
  <si>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</si>
  <si>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</si>
  <si>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</si>
  <si>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</si>
  <si>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</si>
  <si>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</si>
  <si>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</si>
  <si>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</si>
  <si>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</si>
  <si>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</si>
  <si>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</si>
  <si>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</si>
  <si>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</si>
  <si>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</si>
  <si>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</si>
  <si>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</si>
  <si>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</si>
  <si>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</si>
  <si>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</si>
  <si>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</si>
  <si>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</si>
  <si>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</si>
  <si>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</si>
  <si>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</si>
  <si>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</si>
  <si>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</si>
  <si>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</si>
  <si>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</si>
  <si>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</si>
  <si>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</si>
  <si>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</si>
  <si>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</si>
  <si>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</si>
  <si>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</si>
  <si>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</si>
  <si>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</si>
  <si>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</si>
  <si>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</si>
  <si>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</si>
  <si>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</si>
  <si>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</si>
  <si>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</si>
  <si>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</si>
  <si>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</si>
  <si>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</si>
  <si>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</si>
  <si>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</si>
  <si>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</si>
  <si>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</si>
  <si>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</si>
  <si>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</si>
  <si>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</si>
  <si>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</si>
  <si>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</si>
  <si>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</si>
  <si>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</si>
  <si>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</si>
  <si>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</si>
  <si>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</si>
  <si>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</si>
  <si>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</si>
  <si>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</si>
  <si>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</si>
  <si>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</si>
  <si>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</si>
  <si>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</si>
  <si>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</si>
  <si>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</si>
  <si>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</si>
  <si>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</si>
  <si>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</si>
  <si>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</si>
  <si>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</si>
  <si>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</si>
  <si>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</si>
  <si>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</si>
  <si>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</si>
  <si>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</si>
  <si>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</si>
  <si>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</si>
  <si>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</si>
  <si>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</si>
  <si>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</si>
  <si>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</si>
  <si>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</si>
  <si>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</si>
  <si>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</si>
  <si>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</si>
  <si>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</si>
  <si>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</si>
  <si>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</si>
  <si>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</si>
  <si>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</si>
  <si>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</si>
  <si>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</si>
  <si>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</si>
  <si>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</si>
  <si>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</si>
  <si>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</si>
  <si>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</si>
  <si>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</si>
  <si>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</si>
  <si>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</si>
  <si>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</si>
  <si>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</si>
  <si>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</si>
  <si>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</si>
  <si>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</si>
  <si>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</si>
  <si>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</si>
  <si>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</si>
  <si>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</si>
  <si>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</si>
  <si>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</si>
  <si>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</si>
  <si>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</si>
  <si>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</si>
  <si>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</si>
  <si>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</si>
  <si>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</si>
  <si>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</si>
  <si>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</si>
  <si>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</si>
  <si>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</si>
  <si>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</si>
  <si>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</si>
  <si>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</si>
  <si>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</si>
  <si>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</si>
  <si>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</si>
  <si>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</si>
  <si>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</si>
  <si>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</si>
  <si>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</si>
  <si>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</si>
  <si>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</si>
  <si>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</si>
  <si>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</si>
  <si>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</si>
  <si>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</si>
  <si>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</si>
  <si>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</si>
  <si>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</si>
  <si>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</si>
  <si>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</si>
  <si>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</si>
  <si>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</si>
  <si>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</si>
  <si>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</si>
  <si>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</si>
  <si>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</si>
  <si>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</si>
  <si>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</si>
  <si>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</si>
  <si>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</si>
  <si>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</si>
  <si>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</si>
  <si>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</si>
  <si>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</si>
  <si>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</si>
  <si>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</si>
  <si>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</si>
  <si>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</si>
  <si>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</si>
  <si>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</si>
  <si>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</si>
  <si>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</si>
  <si>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</si>
  <si>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</si>
  <si>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</si>
  <si>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</si>
  <si>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</si>
  <si>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</si>
  <si>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</si>
  <si>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</si>
  <si>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</si>
  <si>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</si>
  <si>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</si>
  <si>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</si>
  <si>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</si>
  <si>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</si>
  <si>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</si>
  <si>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</si>
  <si>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</si>
  <si>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</si>
  <si>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</si>
  <si>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</si>
  <si>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</si>
  <si>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</si>
  <si>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</si>
  <si>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</si>
  <si>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</si>
  <si>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</si>
  <si>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</si>
  <si>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</si>
  <si>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</si>
  <si>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</si>
  <si>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</si>
  <si>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</si>
  <si>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</si>
  <si>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</si>
  <si>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</si>
  <si>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</si>
  <si>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</si>
  <si>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</si>
  <si>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</si>
  <si>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</si>
  <si>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</si>
  <si>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</si>
  <si>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</si>
  <si>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</si>
  <si>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</si>
  <si>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</si>
  <si>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</si>
  <si>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</si>
  <si>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</si>
  <si>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</si>
  <si>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</si>
  <si>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</si>
  <si>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</si>
  <si>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</si>
  <si>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</si>
  <si>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</si>
  <si>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</si>
  <si>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</si>
  <si>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</si>
  <si>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</si>
  <si>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</si>
  <si>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</si>
  <si>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</si>
  <si>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</si>
  <si>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</si>
  <si>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</si>
  <si>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</si>
  <si>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</si>
  <si>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</si>
  <si>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</si>
  <si>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</si>
  <si>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</si>
  <si>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</si>
  <si>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</si>
  <si>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</si>
  <si>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</si>
  <si>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</si>
  <si>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</si>
  <si>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</si>
  <si>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</si>
  <si>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</si>
  <si>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</si>
  <si>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</si>
  <si>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</si>
  <si>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</si>
  <si>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</si>
  <si>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</si>
  <si>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</si>
  <si>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</si>
  <si>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</si>
  <si>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</si>
  <si>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</si>
  <si>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</si>
  <si>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</si>
  <si>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</si>
  <si>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</si>
  <si>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</si>
  <si>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</si>
  <si>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</si>
  <si>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</si>
  <si>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</si>
  <si>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</si>
  <si>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</si>
  <si>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</si>
  <si>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</si>
  <si>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</si>
  <si>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</si>
  <si>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</si>
  <si>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</si>
  <si>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</si>
  <si>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</si>
  <si>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</si>
  <si>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</si>
  <si>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</si>
  <si>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</si>
  <si>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</si>
  <si>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</si>
  <si>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</si>
  <si>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</si>
  <si>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</si>
  <si>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</si>
  <si>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</si>
  <si>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</si>
  <si>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</si>
  <si>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</si>
  <si>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</si>
  <si>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</si>
  <si>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</si>
  <si>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</si>
  <si>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</si>
  <si>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</si>
  <si>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</si>
  <si>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</si>
  <si>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</si>
  <si>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</si>
  <si>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</si>
  <si>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</si>
  <si>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</si>
  <si>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</si>
  <si>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</si>
  <si>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</si>
  <si>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</si>
  <si>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</si>
  <si>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</si>
  <si>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</si>
  <si>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</si>
  <si>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</si>
  <si>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</si>
  <si>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</si>
  <si>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</si>
  <si>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</si>
  <si>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</si>
  <si>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</si>
  <si>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</si>
  <si>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</si>
  <si>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</si>
  <si>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</si>
  <si>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</si>
  <si>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</si>
  <si>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</si>
  <si>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</si>
  <si>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</si>
  <si>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</si>
  <si>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</si>
  <si>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</si>
  <si>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</si>
  <si>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</si>
  <si>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</si>
  <si>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</si>
  <si>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</si>
  <si>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</si>
  <si>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</si>
  <si>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</si>
  <si>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</si>
  <si>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</si>
  <si>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</si>
  <si>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</si>
  <si>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</si>
  <si>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</si>
  <si>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</si>
  <si>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</si>
  <si>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</si>
  <si>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</si>
  <si>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</si>
  <si>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</si>
  <si>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</si>
  <si>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</si>
  <si>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</si>
  <si>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</si>
  <si>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</si>
  <si>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</si>
  <si>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</si>
  <si>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</si>
  <si>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</si>
  <si>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</si>
  <si>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</si>
  <si>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</si>
  <si>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</si>
  <si>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</si>
  <si>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</si>
  <si>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</si>
  <si>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</si>
  <si>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</si>
  <si>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</si>
  <si>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</si>
  <si>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</si>
  <si>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</si>
  <si>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</si>
  <si>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</si>
  <si>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</si>
  <si>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</si>
  <si>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</si>
  <si>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</si>
  <si>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</si>
  <si>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</si>
  <si>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</si>
  <si>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</si>
  <si>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</si>
  <si>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</si>
  <si>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</si>
  <si>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</si>
  <si>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</si>
  <si>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</si>
  <si>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</si>
  <si>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</si>
  <si>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</si>
  <si>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</si>
  <si>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</si>
  <si>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</si>
  <si>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</si>
  <si>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</si>
  <si>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</si>
  <si>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</si>
  <si>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</si>
  <si>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</si>
  <si>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</si>
  <si>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</si>
  <si>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</si>
  <si>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</si>
  <si>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</si>
  <si>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</si>
  <si>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</si>
  <si>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</si>
  <si>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</si>
  <si>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</si>
  <si>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</si>
  <si>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</si>
  <si>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</si>
  <si>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</si>
  <si>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</si>
  <si>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</si>
  <si>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</si>
  <si>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</si>
  <si>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</si>
  <si>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</si>
  <si>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</si>
  <si>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</si>
  <si>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</si>
  <si>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</si>
  <si>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</si>
  <si>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</si>
  <si>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</si>
  <si>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</si>
  <si>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</si>
  <si>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</si>
  <si>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</si>
  <si>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</si>
  <si>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</si>
  <si>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</si>
  <si>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</si>
  <si>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</si>
  <si>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</si>
  <si>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</si>
  <si>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</si>
  <si>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</si>
  <si>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</si>
  <si>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</si>
  <si>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</si>
  <si>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</si>
  <si>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</si>
  <si>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</si>
  <si>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</si>
  <si>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</si>
  <si>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</si>
  <si>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</si>
  <si>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</si>
  <si>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</si>
  <si>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</si>
  <si>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</si>
  <si>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</si>
  <si>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</si>
  <si>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</si>
  <si>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</si>
  <si>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</si>
  <si>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</si>
  <si>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</si>
  <si>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</si>
  <si>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</si>
  <si>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</si>
  <si>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</si>
  <si>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</si>
  <si>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</si>
  <si>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</si>
  <si>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</si>
  <si>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</si>
  <si>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</si>
  <si>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</si>
  <si>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</si>
  <si>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</si>
  <si>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</si>
  <si>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</si>
  <si>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</si>
  <si>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</si>
  <si>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</si>
  <si>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</si>
  <si>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</si>
  <si>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</si>
  <si>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</si>
  <si>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</si>
  <si>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</si>
  <si>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</si>
  <si>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</si>
  <si>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</si>
  <si>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</si>
  <si>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</si>
  <si>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</si>
  <si>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</si>
  <si>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</si>
  <si>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</si>
  <si>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</si>
  <si>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</si>
  <si>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</si>
  <si>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</si>
  <si>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</si>
  <si>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</si>
  <si>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</si>
  <si>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</si>
  <si>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</si>
  <si>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</si>
  <si>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</si>
  <si>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</si>
  <si>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</si>
  <si>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</si>
  <si>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</si>
  <si>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</si>
  <si>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</si>
  <si>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</si>
  <si>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</si>
  <si>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</si>
  <si>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</si>
  <si>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</si>
  <si>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</si>
  <si>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</si>
  <si>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</si>
  <si>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</si>
  <si>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</si>
  <si>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</si>
  <si>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</si>
  <si>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</si>
  <si>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</si>
  <si>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</si>
  <si>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</si>
  <si>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</si>
  <si>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</si>
  <si>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</si>
  <si>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</si>
  <si>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</si>
  <si>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</si>
  <si>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</si>
  <si>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</si>
  <si>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</si>
  <si>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</si>
  <si>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</si>
  <si>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</si>
  <si>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</si>
  <si>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</si>
  <si>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</si>
  <si>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</si>
  <si>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</si>
  <si>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</si>
  <si>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</si>
  <si>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</si>
  <si>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</si>
  <si>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</si>
  <si>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</si>
  <si>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</si>
  <si>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</si>
  <si>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</si>
  <si>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</si>
  <si>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</si>
  <si>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</si>
  <si>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</si>
  <si>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</si>
  <si>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</si>
  <si>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</si>
  <si>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</si>
  <si>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</si>
  <si>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</si>
  <si>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</si>
  <si>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</si>
  <si>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</si>
  <si>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</si>
  <si>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</si>
  <si>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</si>
  <si>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</si>
  <si>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</si>
  <si>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</si>
  <si>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</si>
  <si>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</si>
  <si>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</si>
  <si>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</si>
  <si>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</si>
  <si>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</si>
  <si>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</si>
  <si>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</si>
  <si>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</si>
  <si>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</si>
  <si>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</si>
  <si>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</si>
  <si>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</si>
  <si>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</si>
  <si>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</si>
  <si>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</si>
  <si>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</si>
  <si>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</si>
  <si>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</si>
  <si>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</si>
  <si>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</si>
  <si>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</si>
  <si>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</si>
  <si>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</si>
  <si>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</si>
  <si>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</si>
  <si>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</si>
  <si>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</si>
  <si>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</si>
  <si>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</si>
  <si>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</si>
  <si>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</si>
  <si>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</si>
  <si>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</si>
  <si>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</si>
  <si>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</si>
  <si>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</si>
  <si>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</si>
  <si>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</si>
  <si>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</si>
  <si>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</si>
  <si>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</si>
  <si>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</si>
  <si>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</si>
  <si>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</si>
  <si>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</si>
  <si>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</si>
  <si>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</si>
  <si>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</si>
  <si>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</si>
  <si>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</si>
  <si>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</si>
  <si>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</si>
  <si>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</si>
  <si>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</si>
  <si>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</si>
  <si>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</si>
  <si>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</si>
  <si>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</si>
  <si>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</si>
  <si>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</si>
  <si>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</si>
  <si>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</si>
  <si>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</si>
  <si>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</si>
  <si>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</si>
  <si>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</si>
  <si>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</si>
  <si>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</si>
  <si>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</si>
  <si>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</si>
  <si>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</si>
  <si>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</si>
  <si>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</si>
  <si>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</si>
  <si>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</si>
  <si>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</si>
  <si>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</si>
  <si>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</si>
  <si>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</si>
  <si>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</si>
  <si>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</si>
  <si>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</si>
  <si>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</si>
  <si>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</si>
  <si>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</si>
  <si>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</si>
  <si>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</si>
  <si>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</si>
  <si>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</si>
  <si>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</si>
  <si>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</si>
  <si>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</si>
  <si>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</si>
  <si>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</si>
  <si>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</si>
  <si>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</si>
  <si>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</si>
  <si>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</si>
  <si>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</si>
  <si>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</si>
  <si>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</si>
  <si>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</si>
  <si>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</si>
  <si>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</si>
  <si>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</si>
  <si>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</si>
  <si>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</si>
  <si>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</si>
  <si>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</si>
  <si>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</si>
  <si>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</si>
  <si>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</si>
  <si>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</si>
  <si>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</si>
  <si>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</si>
  <si>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</si>
  <si>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</si>
  <si>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</si>
  <si>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</si>
  <si>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</si>
  <si>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</si>
  <si>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</si>
  <si>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</si>
  <si>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</si>
  <si>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</si>
  <si>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</si>
  <si>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</si>
  <si>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</si>
  <si>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</si>
  <si>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</si>
  <si>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</si>
  <si>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</si>
  <si>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</si>
  <si>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</si>
  <si>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</si>
  <si>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</si>
  <si>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</si>
  <si>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</si>
  <si>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</si>
  <si>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</si>
  <si>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</si>
  <si>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</si>
  <si>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</si>
  <si>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</si>
  <si>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</si>
  <si>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</si>
  <si>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</si>
  <si>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</si>
  <si>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</si>
  <si>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</si>
  <si>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</si>
  <si>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</si>
  <si>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</si>
  <si>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</si>
  <si>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</si>
  <si>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</si>
  <si>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</si>
  <si>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</si>
  <si>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</si>
  <si>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</si>
  <si>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</si>
  <si>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</si>
  <si>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</si>
  <si>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</si>
  <si>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</si>
  <si>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</si>
  <si>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</si>
  <si>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</si>
  <si>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</si>
  <si>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</si>
  <si>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</si>
  <si>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</si>
  <si>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</si>
  <si>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</si>
  <si>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</si>
  <si>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</si>
  <si>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</si>
  <si>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</si>
  <si>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</si>
  <si>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</si>
  <si>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</si>
  <si>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</si>
  <si>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</si>
  <si>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</si>
  <si>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</si>
  <si>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</si>
  <si>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</si>
  <si>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</si>
  <si>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</si>
  <si>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</si>
  <si>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</si>
  <si>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</si>
  <si>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</si>
  <si>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</si>
  <si>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</si>
  <si>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</si>
  <si>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</si>
  <si>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</si>
  <si>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</si>
  <si>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</si>
  <si>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</si>
  <si>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</si>
  <si>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</si>
  <si>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</si>
  <si>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</si>
  <si>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</si>
  <si>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</si>
  <si>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</si>
  <si>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</si>
  <si>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</si>
  <si>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</si>
  <si>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</si>
  <si>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</si>
  <si>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</si>
  <si>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</si>
  <si>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</si>
  <si>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</si>
  <si>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</si>
  <si>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</si>
  <si>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</si>
  <si>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</si>
  <si>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</si>
  <si>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</si>
  <si>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</si>
  <si>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</si>
  <si>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</si>
  <si>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</si>
  <si>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</si>
  <si>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</si>
  <si>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</si>
  <si>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</si>
  <si>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</si>
  <si>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</si>
  <si>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</si>
  <si>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</si>
  <si>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</si>
  <si>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</si>
  <si>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</si>
  <si>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</si>
  <si>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</si>
  <si>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</si>
  <si>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</si>
  <si>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</si>
  <si>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</si>
  <si>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</si>
  <si>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</si>
  <si>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</si>
  <si>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</si>
  <si>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</si>
  <si>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</si>
  <si>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</si>
  <si>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</si>
  <si>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</si>
  <si>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</si>
  <si>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</si>
  <si>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</si>
  <si>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</si>
  <si>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</si>
  <si>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</si>
  <si>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</si>
  <si>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</si>
  <si>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</si>
  <si>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</si>
  <si>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</si>
  <si>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</si>
  <si>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</si>
  <si>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</si>
  <si>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</si>
  <si>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</si>
  <si>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</si>
  <si>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</si>
  <si>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</si>
  <si>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</si>
  <si>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</si>
  <si>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</si>
  <si>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</si>
  <si>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</si>
  <si>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</si>
  <si>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</si>
  <si>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</si>
  <si>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</si>
  <si>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</si>
  <si>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</si>
  <si>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</si>
  <si>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</si>
  <si>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</si>
  <si>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</si>
  <si>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</si>
  <si>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</si>
  <si>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</si>
  <si>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</si>
  <si>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</si>
  <si>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</si>
  <si>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</si>
  <si>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</si>
  <si>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</si>
  <si>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</si>
  <si>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</si>
  <si>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</si>
  <si>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</si>
  <si>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</si>
  <si>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</si>
  <si>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</si>
  <si>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</si>
  <si>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</si>
  <si>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</si>
  <si>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</si>
  <si>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</si>
  <si>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</si>
  <si>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</si>
  <si>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</si>
  <si>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</si>
  <si>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</si>
  <si>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</si>
  <si>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</si>
  <si>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</si>
  <si>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</si>
  <si>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</si>
  <si>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</si>
  <si>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</si>
  <si>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</si>
  <si>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</si>
  <si>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</si>
  <si>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</si>
  <si>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</si>
  <si>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</si>
  <si>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</si>
  <si>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</si>
  <si>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</si>
  <si>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</si>
  <si>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</si>
  <si>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</si>
  <si>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</si>
  <si>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</si>
  <si>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</si>
  <si>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</si>
  <si>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</si>
  <si>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</si>
  <si>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</si>
  <si>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</si>
  <si>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</si>
  <si>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</si>
  <si>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</si>
  <si>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</si>
  <si>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</si>
  <si>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</si>
  <si>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</si>
  <si>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</si>
  <si>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</si>
  <si>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</si>
  <si>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</si>
  <si>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</si>
  <si>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</si>
  <si>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</si>
  <si>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</si>
  <si>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</si>
  <si>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</si>
  <si>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</si>
  <si>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</si>
  <si>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</si>
  <si>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</si>
  <si>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</si>
  <si>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</si>
  <si>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</si>
  <si>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</si>
  <si>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</si>
  <si>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</si>
  <si>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</si>
  <si>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</si>
  <si>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</si>
  <si>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</si>
  <si>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</si>
  <si>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</si>
  <si>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</si>
  <si>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</si>
  <si>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</si>
  <si>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</si>
  <si>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</si>
  <si>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</si>
  <si>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</si>
  <si>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</si>
  <si>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</si>
  <si>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</si>
  <si>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</si>
  <si>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</si>
  <si>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</si>
  <si>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</si>
  <si>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</si>
  <si>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</si>
  <si>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</si>
  <si>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</si>
  <si>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</si>
  <si>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</si>
  <si>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</si>
  <si>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</si>
  <si>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</si>
  <si>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</si>
  <si>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</si>
  <si>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</si>
  <si>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</si>
  <si>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</si>
  <si>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</si>
  <si>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</si>
  <si>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</si>
  <si>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</si>
  <si>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</si>
  <si>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</si>
  <si>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</si>
  <si>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</si>
  <si>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</si>
  <si>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</si>
  <si>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</si>
  <si>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</si>
  <si>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</si>
  <si>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</si>
  <si>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</si>
  <si>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</si>
  <si>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</si>
  <si>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</si>
  <si>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</si>
  <si>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</si>
  <si>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</si>
  <si>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</si>
  <si>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</si>
  <si>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</si>
  <si>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</si>
  <si>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</si>
  <si>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</si>
  <si>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</si>
  <si>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</si>
  <si>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</si>
  <si>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</si>
  <si>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</si>
  <si>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</si>
  <si>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</si>
  <si>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</si>
  <si>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</si>
  <si>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</si>
  <si>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</si>
  <si>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</si>
  <si>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</si>
  <si>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</si>
  <si>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</si>
  <si>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</si>
  <si>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</si>
  <si>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</si>
  <si>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</si>
  <si>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</si>
  <si>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</si>
  <si>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</si>
  <si>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</si>
  <si>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</si>
  <si>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</si>
  <si>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</si>
  <si>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</si>
  <si>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</si>
  <si>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</si>
  <si>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</si>
  <si>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</si>
  <si>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</si>
  <si>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</si>
  <si>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</si>
  <si>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</si>
  <si>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</si>
  <si>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</si>
  <si>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</si>
  <si>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</si>
  <si>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</si>
  <si>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</si>
  <si>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</si>
  <si>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</si>
  <si>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</si>
  <si>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</si>
  <si>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</si>
  <si>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</si>
  <si>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</si>
  <si>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</si>
  <si>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</si>
  <si>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</si>
  <si>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</si>
  <si>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</si>
  <si>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</si>
  <si>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</si>
  <si>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</si>
  <si>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</si>
  <si>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</si>
  <si>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</si>
  <si>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</si>
  <si>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</si>
  <si>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</si>
  <si>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</si>
  <si>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</si>
  <si>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</si>
  <si>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</si>
  <si>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</si>
  <si>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</si>
  <si>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</si>
  <si>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</si>
  <si>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</si>
  <si>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</si>
  <si>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</si>
  <si>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</si>
  <si>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</si>
  <si>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</si>
  <si>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</si>
  <si>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</si>
  <si>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</si>
  <si>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</si>
  <si>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</si>
  <si>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</si>
  <si>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</si>
  <si>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</si>
  <si>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</si>
  <si>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</si>
  <si>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</si>
  <si>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</si>
  <si>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</si>
  <si>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</si>
  <si>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</si>
  <si>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</si>
  <si>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</si>
  <si>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</si>
  <si>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</si>
  <si>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</si>
  <si>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</si>
  <si>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</si>
  <si>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</si>
  <si>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</si>
  <si>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</si>
  <si>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</si>
  <si>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</si>
  <si>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</si>
  <si>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</si>
  <si>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</si>
  <si>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</si>
  <si>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</si>
  <si>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</si>
  <si>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</si>
  <si>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</si>
  <si>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</si>
  <si>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</si>
  <si>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</si>
  <si>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</si>
  <si>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</si>
  <si>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</si>
  <si>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</si>
  <si>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</si>
  <si>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</si>
  <si>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</si>
  <si>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</si>
  <si>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</si>
  <si>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</si>
  <si>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</si>
  <si>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</si>
  <si>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</si>
  <si>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</si>
  <si>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</si>
  <si>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</si>
  <si>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</si>
  <si>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</si>
  <si>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</si>
  <si>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</si>
  <si>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</si>
  <si>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</si>
  <si>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</si>
  <si>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</si>
  <si>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</si>
  <si>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</si>
  <si>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</si>
  <si>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</si>
  <si>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</si>
  <si>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</si>
  <si>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</si>
  <si>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</si>
  <si>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</si>
  <si>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</si>
  <si>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</si>
  <si>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</si>
  <si>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</si>
  <si>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</si>
  <si>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</si>
  <si>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</si>
  <si>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</si>
  <si>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</si>
  <si>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</si>
  <si>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</si>
  <si>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</si>
  <si>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</si>
  <si>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</si>
  <si>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</si>
  <si>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</si>
  <si>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</si>
  <si>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</si>
  <si>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</si>
  <si>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</si>
  <si>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</si>
  <si>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</si>
  <si>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</si>
  <si>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</si>
  <si>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</si>
  <si>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</si>
  <si>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</si>
  <si>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</si>
  <si>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</si>
  <si>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</si>
  <si>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</si>
  <si>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</si>
  <si>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</si>
  <si>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</si>
  <si>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</si>
  <si>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</si>
  <si>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</si>
  <si>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</si>
  <si>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</si>
  <si>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</si>
  <si>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</si>
  <si>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</si>
  <si>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</si>
  <si>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</si>
  <si>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</si>
  <si>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</si>
  <si>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</si>
  <si>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</si>
  <si>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</si>
  <si>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</si>
  <si>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</si>
  <si>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</si>
  <si>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</si>
  <si>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</si>
  <si>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</si>
  <si>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</si>
  <si>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</si>
  <si>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</si>
  <si>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</si>
  <si>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</si>
  <si>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</si>
  <si>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</si>
  <si>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</si>
  <si>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</si>
  <si>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</si>
  <si>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</si>
  <si>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</si>
  <si>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</si>
  <si>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</si>
  <si>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</si>
  <si>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</si>
  <si>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</si>
  <si>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</si>
  <si>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</si>
  <si>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</si>
  <si>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</si>
  <si>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</si>
  <si>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</si>
  <si>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</si>
  <si>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</si>
  <si>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</si>
  <si>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</si>
  <si>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</si>
  <si>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</si>
  <si>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</si>
  <si>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</si>
  <si>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</si>
  <si>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</si>
  <si>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</si>
  <si>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</si>
  <si>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</si>
  <si>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</si>
  <si>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</si>
  <si>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</si>
  <si>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</si>
  <si>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</si>
  <si>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</si>
  <si>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</si>
  <si>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</si>
  <si>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</si>
  <si>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</si>
  <si>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</si>
  <si>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</si>
  <si>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</si>
  <si>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</si>
  <si>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</si>
  <si>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</si>
  <si>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</si>
  <si>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</si>
  <si>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</si>
  <si>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</si>
  <si>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</si>
  <si>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</si>
  <si>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</si>
  <si>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</si>
  <si>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</si>
  <si>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</si>
  <si>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</si>
  <si>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</si>
  <si>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</si>
  <si>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</si>
  <si>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</si>
  <si>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</si>
  <si>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</si>
  <si>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</si>
  <si>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</si>
  <si>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</si>
  <si>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</si>
  <si>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</si>
  <si>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</si>
  <si>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</si>
  <si>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</si>
  <si>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</si>
  <si>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</si>
  <si>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</si>
  <si>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</si>
  <si>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</si>
  <si>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</si>
  <si>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</si>
  <si>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</si>
  <si>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</si>
  <si>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</si>
  <si>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</si>
  <si>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</si>
  <si>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</si>
  <si>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</si>
  <si>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</si>
  <si>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</si>
  <si>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</si>
  <si>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</si>
  <si>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</si>
  <si>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</si>
  <si>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</si>
  <si>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</si>
  <si>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</si>
  <si>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</si>
  <si>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</si>
  <si>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</si>
  <si>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</si>
  <si>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</si>
  <si>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</si>
  <si>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</si>
  <si>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</si>
  <si>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</si>
  <si>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</si>
  <si>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</si>
  <si>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</si>
  <si>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</si>
  <si>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</si>
  <si>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</si>
  <si>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</si>
  <si>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</si>
  <si>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</si>
  <si>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</si>
  <si>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</si>
  <si>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</si>
  <si>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</si>
  <si>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</si>
  <si>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</si>
  <si>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</si>
  <si>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</si>
  <si>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</si>
  <si>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</si>
  <si>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</si>
  <si>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</si>
  <si>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</si>
  <si>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</si>
  <si>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</si>
  <si>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</si>
  <si>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</si>
  <si>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</si>
  <si>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</si>
  <si>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</si>
  <si>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</si>
  <si>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</si>
  <si>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</si>
  <si>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</si>
  <si>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</si>
  <si>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</si>
  <si>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</si>
  <si>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</si>
  <si>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</si>
  <si>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</si>
  <si>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</si>
  <si>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</si>
  <si>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</si>
  <si>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</si>
  <si>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</si>
  <si>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</si>
  <si>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</si>
  <si>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</si>
  <si>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</si>
  <si>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</si>
  <si>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</si>
  <si>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</si>
  <si>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</si>
  <si>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</si>
  <si>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</si>
  <si>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</si>
  <si>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</si>
  <si>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</si>
  <si>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</si>
  <si>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</si>
  <si>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</si>
  <si>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</si>
  <si>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</si>
  <si>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</si>
  <si>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</si>
  <si>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</si>
  <si>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</si>
  <si>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</si>
  <si>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</si>
  <si>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</si>
  <si>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</si>
  <si>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</si>
  <si>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</si>
  <si>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</si>
  <si>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</si>
  <si>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</si>
  <si>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</si>
  <si>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</si>
  <si>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</si>
  <si>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</si>
  <si>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</si>
  <si>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</si>
  <si>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</si>
  <si>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</si>
  <si>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</si>
  <si>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</si>
  <si>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</si>
  <si>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</si>
  <si>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</si>
  <si>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</si>
  <si>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</si>
  <si>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</si>
  <si>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</si>
  <si>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</si>
  <si>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</si>
  <si>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</si>
  <si>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</si>
  <si>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</si>
  <si>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</si>
  <si>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</si>
  <si>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</si>
  <si>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</si>
  <si>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</si>
  <si>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</si>
  <si>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</si>
  <si>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</si>
  <si>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</si>
  <si>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</si>
  <si>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</si>
  <si>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</si>
  <si>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</si>
  <si>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</si>
  <si>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</si>
  <si>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</si>
  <si>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</si>
  <si>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</si>
  <si>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</si>
  <si>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</si>
  <si>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</si>
  <si>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</si>
  <si>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</si>
  <si>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</si>
  <si>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</si>
  <si>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</si>
  <si>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</si>
  <si>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</si>
  <si>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</si>
  <si>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</si>
  <si>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</si>
  <si>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</si>
  <si>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</si>
  <si>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</si>
  <si>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</si>
  <si>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</si>
  <si>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</si>
  <si>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</si>
  <si>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</si>
  <si>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</si>
  <si>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</si>
  <si>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</si>
  <si>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</si>
  <si>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</si>
  <si>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</si>
  <si>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</si>
  <si>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</si>
  <si>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</si>
  <si>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</si>
  <si>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</si>
  <si>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</si>
  <si>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</si>
  <si>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</si>
  <si>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</si>
  <si>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</si>
  <si>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</si>
  <si>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</si>
  <si>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</si>
  <si>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</si>
  <si>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</si>
  <si>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</si>
  <si>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</si>
  <si>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</si>
  <si>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</si>
  <si>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</si>
  <si>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</si>
  <si>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</si>
  <si>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</si>
  <si>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</si>
  <si>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</si>
  <si>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</si>
  <si>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</si>
  <si>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</si>
  <si>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</si>
  <si>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</si>
  <si>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</si>
  <si>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</si>
  <si>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</si>
  <si>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</si>
  <si>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</si>
  <si>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</si>
  <si>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</si>
  <si>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</si>
  <si>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</si>
  <si>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</si>
  <si>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</si>
  <si>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</si>
  <si>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</si>
  <si>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</si>
  <si>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</si>
  <si>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</si>
  <si>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</si>
  <si>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</si>
  <si>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</si>
  <si>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</si>
  <si>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</si>
  <si>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</si>
  <si>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</si>
  <si>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</si>
  <si>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</si>
  <si>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</si>
  <si>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</si>
  <si>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</si>
  <si>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</si>
  <si>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</si>
  <si>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</si>
  <si>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</si>
  <si>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</si>
  <si>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</si>
  <si>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</si>
  <si>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</si>
  <si>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</si>
  <si>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</si>
  <si>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</si>
  <si>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</si>
  <si>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</si>
  <si>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</si>
  <si>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</si>
  <si>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</si>
  <si>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</si>
  <si>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</si>
  <si>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</si>
  <si>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</si>
  <si>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</si>
  <si>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</si>
  <si>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</si>
  <si>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</si>
  <si>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</si>
  <si>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</si>
  <si>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</si>
  <si>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</si>
  <si>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</si>
  <si>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</si>
  <si>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</si>
  <si>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</si>
  <si>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</si>
  <si>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</si>
  <si>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</si>
  <si>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</si>
  <si>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</si>
  <si>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</si>
  <si>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</si>
  <si>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</si>
  <si>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</si>
  <si>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</si>
  <si>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</si>
  <si>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</si>
  <si>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</si>
  <si>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</si>
  <si>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</si>
  <si>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</si>
  <si>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</si>
  <si>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</si>
  <si>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</si>
  <si>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</si>
  <si>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</si>
  <si>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</si>
  <si>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</si>
  <si>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</si>
  <si>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</si>
  <si>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</si>
  <si>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</si>
  <si>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</si>
  <si>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</si>
  <si>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</si>
  <si>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</si>
  <si>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</si>
  <si>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</si>
  <si>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</si>
  <si>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</si>
  <si>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</si>
  <si>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</si>
  <si>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</si>
  <si>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</si>
  <si>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</si>
  <si>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</si>
  <si>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</si>
  <si>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</si>
  <si>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</si>
  <si>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</si>
  <si>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</si>
  <si>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</si>
  <si>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</si>
  <si>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</si>
  <si>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</si>
  <si>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</si>
  <si>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</si>
  <si>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</si>
  <si>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</si>
  <si>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</si>
  <si>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</si>
  <si>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</si>
  <si>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</si>
  <si>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</si>
  <si>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</si>
  <si>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</si>
  <si>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</si>
  <si>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</si>
  <si>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</si>
  <si>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</si>
  <si>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</si>
  <si>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</si>
  <si>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</si>
  <si>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</si>
  <si>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</si>
  <si>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</si>
  <si>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</si>
  <si>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</si>
  <si>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</si>
  <si>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</si>
  <si>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</si>
  <si>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</si>
  <si>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</si>
  <si>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</si>
  <si>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</si>
  <si>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</si>
  <si>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</si>
  <si>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</si>
  <si>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</si>
  <si>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</si>
  <si>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</si>
  <si>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</si>
  <si>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</si>
  <si>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</si>
  <si>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</si>
  <si>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</si>
  <si>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</si>
  <si>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</si>
  <si>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</si>
  <si>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</si>
  <si>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</si>
  <si>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</si>
  <si>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</si>
  <si>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</si>
  <si>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</si>
  <si>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</si>
  <si>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</si>
  <si>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</si>
  <si>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</si>
  <si>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</si>
  <si>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</si>
  <si>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</si>
  <si>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</si>
  <si>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</si>
  <si>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</si>
  <si>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</si>
  <si>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</si>
  <si>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</si>
  <si>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</si>
  <si>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</si>
  <si>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</si>
  <si>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</si>
  <si>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</si>
  <si>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</si>
  <si>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</si>
  <si>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</si>
  <si>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</si>
  <si>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</si>
  <si>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</si>
  <si>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</si>
  <si>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</si>
  <si>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</si>
  <si>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</si>
  <si>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</si>
  <si>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</si>
  <si>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</si>
  <si>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</si>
  <si>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</si>
  <si>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</si>
  <si>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</si>
  <si>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</si>
  <si>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</si>
  <si>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</si>
  <si>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</si>
  <si>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</si>
  <si>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</si>
  <si>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</si>
  <si>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</si>
  <si>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</si>
  <si>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</si>
  <si>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</si>
  <si>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</si>
  <si>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</si>
  <si>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</si>
  <si>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</si>
  <si>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</si>
  <si>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</si>
  <si>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</si>
  <si>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</si>
  <si>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</si>
  <si>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</si>
  <si>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</si>
  <si>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</si>
  <si>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</si>
  <si>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</si>
  <si>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</si>
  <si>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</si>
  <si>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</si>
  <si>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</si>
  <si>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</si>
  <si>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</si>
  <si>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</si>
  <si>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</si>
  <si>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</si>
  <si>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</si>
  <si>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</si>
  <si>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</si>
  <si>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</si>
  <si>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</si>
  <si>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</si>
  <si>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</si>
  <si>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</si>
  <si>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</si>
  <si>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</si>
  <si>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</si>
  <si>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</si>
  <si>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</si>
  <si>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</si>
  <si>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</si>
  <si>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</si>
  <si>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</si>
  <si>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</si>
  <si>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</si>
  <si>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</si>
  <si>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</si>
  <si>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</si>
  <si>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</si>
  <si>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</si>
  <si>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</si>
  <si>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</si>
  <si>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</si>
  <si>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</si>
  <si>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</si>
  <si>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</si>
  <si>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</si>
  <si>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</si>
  <si>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</si>
  <si>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</si>
  <si>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</si>
  <si>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</si>
  <si>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</si>
  <si>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</si>
  <si>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</si>
  <si>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</si>
  <si>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</si>
  <si>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</si>
  <si>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</si>
  <si>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</si>
  <si>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</si>
  <si>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</si>
  <si>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</si>
  <si>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</si>
  <si>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</si>
  <si>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</si>
  <si>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</si>
  <si>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</si>
  <si>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</si>
  <si>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</si>
  <si>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</si>
  <si>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</si>
  <si>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</si>
  <si>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</si>
  <si>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</si>
  <si>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</si>
  <si>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</si>
  <si>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</si>
  <si>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</si>
  <si>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</si>
  <si>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</si>
  <si>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</si>
  <si>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</si>
  <si>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</si>
  <si>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</si>
  <si>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</si>
  <si>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</si>
  <si>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</si>
  <si>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</si>
  <si>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</si>
  <si>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</si>
  <si>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</si>
  <si>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</si>
  <si>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</si>
  <si>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</si>
  <si>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</si>
  <si>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</si>
  <si>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</si>
  <si>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</si>
  <si>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</si>
  <si>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</si>
  <si>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</si>
  <si>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</si>
  <si>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</si>
  <si>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</si>
  <si>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</si>
  <si>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</si>
  <si>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</si>
  <si>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</si>
  <si>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</si>
  <si>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</si>
  <si>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</si>
  <si>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</si>
  <si>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</si>
  <si>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</si>
  <si>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</si>
  <si>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</si>
  <si>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</si>
  <si>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</si>
  <si>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</si>
  <si>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</si>
  <si>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</si>
  <si>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</si>
  <si>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</si>
  <si>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</si>
  <si>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</si>
  <si>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</si>
  <si>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</si>
  <si>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</si>
  <si>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</si>
  <si>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</si>
  <si>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</si>
  <si>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</si>
  <si>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</si>
  <si>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</si>
  <si>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</si>
  <si>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</si>
  <si>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</si>
  <si>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</si>
  <si>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</si>
  <si>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</si>
  <si>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</si>
  <si>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</si>
  <si>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</si>
  <si>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</si>
  <si>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</si>
  <si>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</si>
  <si>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</si>
  <si>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</si>
  <si>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</si>
  <si>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</si>
  <si>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</si>
  <si>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</si>
  <si>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</si>
  <si>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</si>
  <si>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</si>
  <si>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</si>
  <si>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</si>
  <si>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</si>
  <si>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</si>
  <si>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</si>
  <si>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</si>
  <si>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</si>
  <si>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</si>
  <si>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</si>
  <si>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</si>
  <si>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</si>
  <si>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</si>
  <si>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</si>
  <si>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</si>
  <si>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</si>
  <si>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</si>
  <si>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</si>
  <si>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</si>
  <si>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</si>
  <si>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</si>
  <si>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</si>
  <si>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</si>
  <si>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</si>
  <si>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</si>
  <si>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</si>
  <si>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</si>
  <si>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</si>
  <si>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</si>
  <si>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</si>
  <si>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</si>
  <si>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</si>
  <si>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</si>
  <si>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</si>
  <si>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</si>
  <si>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</si>
  <si>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</si>
  <si>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</si>
  <si>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</si>
  <si>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</si>
  <si>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</si>
  <si>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</si>
  <si>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</si>
  <si>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</si>
  <si>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</si>
  <si>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</si>
  <si>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</si>
  <si>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</si>
  <si>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</si>
  <si>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</si>
  <si>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</si>
  <si>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</si>
  <si>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</si>
  <si>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</si>
  <si>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</si>
  <si>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</si>
  <si>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</si>
  <si>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</si>
  <si>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</si>
  <si>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</si>
  <si>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</si>
  <si>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</si>
  <si>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</si>
  <si>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</si>
  <si>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</si>
  <si>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</si>
  <si>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</si>
  <si>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</si>
  <si>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</si>
  <si>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</si>
  <si>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</si>
  <si>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</si>
  <si>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</si>
  <si>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</si>
  <si>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</si>
  <si>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</si>
  <si>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</si>
  <si>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</si>
  <si>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</si>
  <si>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</si>
  <si>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</si>
  <si>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</si>
  <si>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</si>
  <si>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</si>
  <si>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</si>
  <si>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</si>
  <si>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</si>
  <si>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</si>
  <si>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</si>
  <si>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</si>
  <si>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</si>
  <si>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</si>
  <si>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</si>
  <si>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</si>
  <si>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</si>
  <si>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</si>
  <si>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</si>
  <si>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</si>
  <si>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</si>
  <si>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</si>
  <si>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</si>
  <si>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</si>
  <si>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</si>
  <si>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</si>
  <si>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</si>
  <si>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</si>
  <si>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</si>
  <si>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</si>
  <si>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</si>
  <si>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</si>
  <si>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</si>
  <si>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</si>
  <si>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</si>
  <si>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</si>
  <si>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</si>
  <si>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</si>
  <si>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</si>
  <si>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</si>
  <si>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</si>
  <si>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</si>
  <si>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</si>
  <si>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</si>
  <si>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</si>
  <si>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</si>
  <si>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</si>
  <si>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</si>
  <si>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</si>
  <si>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</si>
  <si>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</si>
  <si>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</si>
  <si>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</si>
  <si>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</si>
  <si>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</si>
  <si>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</si>
  <si>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</si>
  <si>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</si>
  <si>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</si>
  <si>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</si>
  <si>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</si>
  <si>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</si>
  <si>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</si>
  <si>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</si>
  <si>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</si>
  <si>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</si>
  <si>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</si>
  <si>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</si>
  <si>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</si>
  <si>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</si>
  <si>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</si>
  <si>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</si>
  <si>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</si>
  <si>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</si>
  <si>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</si>
  <si>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</si>
  <si>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</si>
  <si>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</si>
  <si>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</si>
  <si>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</si>
  <si>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</si>
  <si>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</si>
  <si>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</si>
  <si>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</si>
  <si>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</si>
  <si>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</si>
  <si>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</si>
  <si>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</si>
  <si>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</si>
  <si>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</si>
  <si>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</si>
  <si>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</si>
  <si>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</si>
  <si>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</si>
  <si>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</si>
  <si>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</si>
  <si>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</si>
  <si>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</si>
  <si>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</si>
  <si>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</si>
  <si>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</si>
  <si>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</si>
  <si>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</si>
  <si>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</si>
  <si>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</si>
  <si>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</si>
  <si>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</si>
  <si>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</si>
  <si>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</si>
  <si>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</si>
  <si>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</si>
  <si>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</si>
  <si>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</si>
  <si>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</si>
  <si>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</si>
  <si>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</si>
  <si>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</si>
  <si>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</si>
  <si>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</si>
  <si>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</si>
  <si>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</si>
  <si>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</si>
  <si>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</si>
  <si>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</si>
  <si>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</si>
  <si>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</si>
  <si>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</si>
  <si>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</si>
  <si>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</si>
  <si>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</si>
  <si>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</si>
  <si>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</si>
  <si>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</si>
  <si>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</si>
  <si>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</si>
  <si>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</si>
  <si>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</si>
  <si>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</si>
  <si>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</si>
  <si>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</si>
  <si>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</si>
  <si>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</si>
  <si>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</si>
  <si>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</si>
  <si>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</si>
  <si>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</si>
  <si>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</si>
  <si>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</si>
  <si>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</si>
  <si>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</si>
  <si>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</si>
  <si>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</si>
  <si>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</si>
  <si>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</si>
  <si>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</si>
  <si>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</si>
  <si>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</si>
  <si>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</si>
  <si>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</si>
  <si>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</si>
  <si>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</si>
  <si>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</si>
  <si>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</si>
  <si>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</si>
  <si>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</si>
  <si>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</si>
  <si>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</si>
  <si>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</si>
  <si>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</si>
  <si>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</si>
  <si>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</si>
  <si>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</si>
  <si>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</si>
  <si>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</si>
  <si>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</si>
  <si>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</si>
  <si>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</si>
  <si>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</si>
  <si>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</si>
  <si>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</si>
  <si>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</si>
  <si>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</si>
  <si>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</si>
  <si>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</si>
  <si>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</si>
  <si>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</si>
  <si>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</si>
  <si>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</si>
  <si>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</si>
  <si>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</si>
  <si>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</si>
  <si>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</si>
  <si>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</si>
  <si>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</si>
  <si>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</si>
  <si>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</si>
  <si>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</si>
  <si>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</si>
  <si>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</si>
  <si>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</si>
  <si>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</si>
  <si>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</si>
  <si>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</si>
  <si>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</si>
  <si>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</si>
  <si>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</si>
  <si>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</si>
  <si>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</si>
  <si>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</si>
  <si>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</si>
  <si>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</si>
  <si>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</si>
  <si>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</si>
  <si>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</si>
  <si>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</si>
  <si>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</si>
  <si>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</si>
  <si>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</si>
  <si>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</si>
  <si>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</si>
  <si>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</si>
  <si>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</si>
  <si>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</si>
  <si>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</si>
  <si>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</si>
  <si>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</si>
  <si>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</si>
  <si>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</si>
  <si>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</si>
  <si>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</si>
  <si>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</si>
  <si>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</si>
  <si>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</si>
  <si>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</si>
  <si>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</si>
  <si>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</si>
  <si>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</si>
  <si>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</si>
  <si>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</si>
  <si>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</si>
  <si>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</si>
  <si>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</si>
  <si>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</si>
  <si>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</si>
  <si>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</si>
  <si>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</si>
  <si>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</si>
  <si>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</si>
  <si>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</si>
  <si>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</si>
  <si>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</si>
  <si>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</si>
  <si>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</si>
  <si>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</si>
  <si>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</si>
  <si>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</si>
  <si>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</si>
  <si>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</si>
  <si>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</si>
  <si>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</si>
  <si>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</si>
  <si>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</si>
  <si>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</si>
  <si>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</si>
  <si>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</si>
  <si>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</si>
  <si>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</si>
  <si>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</si>
  <si>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</si>
  <si>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</si>
  <si>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</si>
  <si>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</si>
  <si>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</si>
  <si>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</si>
  <si>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</si>
  <si>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</si>
  <si>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</si>
  <si>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</si>
  <si>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</si>
  <si>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</si>
  <si>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</si>
  <si>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</si>
  <si>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</si>
  <si>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</si>
  <si>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</si>
  <si>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</si>
  <si>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</si>
  <si>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</si>
  <si>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</si>
  <si>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</si>
  <si>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</si>
  <si>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</si>
  <si>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</si>
  <si>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</si>
  <si>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</si>
  <si>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</si>
  <si>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</si>
  <si>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</si>
  <si>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</si>
  <si>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</si>
  <si>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</si>
  <si>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</si>
  <si>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</si>
  <si>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</si>
  <si>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</si>
  <si>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</si>
  <si>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</si>
  <si>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</si>
  <si>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</si>
  <si>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</si>
  <si>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</si>
  <si>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</si>
  <si>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</si>
  <si>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</si>
  <si>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</si>
  <si>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</si>
  <si>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</si>
  <si>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</si>
  <si>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</si>
  <si>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</si>
  <si>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</si>
  <si>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</si>
  <si>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</si>
  <si>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</si>
  <si>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</si>
  <si>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</si>
  <si>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</si>
  <si>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</si>
  <si>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</si>
  <si>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</si>
  <si>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</si>
  <si>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</si>
  <si>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</si>
  <si>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</si>
  <si>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</si>
  <si>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</si>
  <si>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</si>
  <si>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</si>
  <si>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</si>
  <si>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</si>
  <si>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</si>
  <si>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</si>
  <si>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</si>
  <si>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</si>
  <si>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</si>
  <si>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</si>
  <si>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</si>
  <si>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</si>
  <si>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</si>
  <si>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</si>
  <si>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</si>
  <si>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</si>
  <si>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</si>
  <si>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</si>
  <si>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</si>
  <si>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</si>
  <si>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</si>
  <si>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</si>
  <si>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</si>
  <si>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</si>
  <si>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</si>
  <si>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</si>
  <si>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</si>
  <si>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</si>
  <si>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</si>
  <si>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</si>
  <si>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</si>
  <si>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</si>
  <si>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</si>
  <si>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</si>
  <si>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</si>
  <si>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</si>
  <si>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</si>
  <si>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</si>
  <si>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</si>
  <si>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</si>
  <si>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</si>
  <si>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</si>
  <si>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</si>
  <si>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</si>
  <si>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</si>
  <si>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</si>
  <si>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</si>
  <si>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</si>
  <si>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</si>
  <si>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</si>
  <si>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</si>
  <si>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</si>
  <si>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</si>
  <si>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</si>
  <si>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</si>
  <si>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</si>
  <si>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</si>
  <si>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</si>
  <si>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</si>
  <si>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</si>
  <si>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</si>
  <si>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</si>
  <si>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</si>
  <si>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</si>
  <si>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</si>
  <si>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</si>
  <si>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</si>
  <si>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</si>
  <si>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</si>
  <si>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</si>
  <si>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</si>
  <si>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</si>
  <si>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</si>
  <si>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</si>
  <si>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</si>
  <si>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</si>
  <si>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</si>
  <si>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</si>
  <si>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</si>
  <si>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</si>
  <si>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</si>
  <si>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</si>
  <si>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</si>
  <si>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</si>
  <si>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</si>
  <si>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</si>
  <si>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</si>
  <si>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</si>
  <si>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</si>
  <si>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</si>
  <si>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</si>
  <si>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</si>
  <si>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</si>
  <si>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</si>
  <si>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</si>
  <si>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</si>
  <si>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</si>
  <si>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</si>
  <si>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</si>
  <si>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</si>
  <si>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</si>
  <si>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</si>
  <si>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</si>
  <si>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</si>
  <si>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</si>
  <si>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</si>
  <si>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</si>
  <si>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</si>
  <si>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</si>
  <si>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</si>
  <si>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</si>
  <si>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</si>
  <si>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</si>
  <si>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</si>
  <si>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</si>
  <si>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</si>
  <si>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</si>
  <si>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</si>
  <si>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</si>
  <si>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</si>
  <si>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</si>
  <si>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</si>
  <si>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</si>
  <si>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</si>
  <si>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</si>
  <si>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</si>
  <si>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</si>
  <si>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</si>
  <si>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</si>
  <si>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</si>
  <si>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</si>
  <si>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</si>
  <si>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</si>
  <si>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</si>
  <si>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</si>
  <si>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</si>
  <si>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</si>
  <si>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</si>
  <si>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</si>
  <si>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</si>
  <si>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</si>
  <si>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</si>
  <si>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</si>
  <si>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</si>
  <si>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</si>
  <si>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</si>
  <si>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</si>
  <si>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</si>
  <si>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</si>
  <si>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</si>
  <si>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</si>
  <si>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</si>
  <si>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</si>
  <si>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</si>
  <si>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</si>
  <si>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</si>
  <si>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</si>
  <si>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</si>
  <si>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</si>
  <si>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</si>
  <si>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</si>
  <si>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</si>
  <si>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</si>
  <si>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</si>
  <si>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</si>
  <si>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</si>
  <si>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</si>
  <si>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</si>
  <si>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</si>
  <si>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</si>
  <si>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</si>
  <si>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</si>
  <si>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</si>
  <si>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</si>
  <si>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</si>
  <si>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</si>
  <si>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</si>
  <si>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</si>
  <si>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</si>
  <si>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</si>
  <si>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</si>
  <si>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</si>
  <si>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</si>
  <si>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</si>
  <si>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</si>
  <si>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</si>
  <si>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</si>
  <si>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</si>
  <si>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</si>
  <si>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</si>
  <si>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</si>
  <si>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</si>
  <si>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</si>
  <si>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</si>
  <si>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</si>
  <si>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</si>
  <si>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</si>
  <si>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</si>
  <si>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</si>
  <si>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</si>
  <si>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</si>
  <si>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</si>
  <si>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</si>
  <si>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</si>
  <si>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</si>
  <si>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</si>
  <si>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</si>
  <si>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</si>
  <si>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</si>
  <si>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</si>
  <si>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</si>
  <si>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</si>
  <si>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</si>
  <si>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</si>
  <si>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</si>
  <si>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</si>
  <si>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</si>
  <si>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</si>
  <si>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</si>
  <si>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</si>
  <si>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</si>
  <si>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</si>
  <si>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</si>
  <si>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</si>
  <si>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</si>
  <si>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</si>
  <si>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</si>
  <si>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</si>
  <si>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</si>
  <si>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</si>
  <si>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</si>
  <si>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</si>
  <si>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</si>
  <si>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</si>
  <si>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</si>
  <si>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</si>
  <si>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</si>
  <si>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</si>
  <si>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</si>
  <si>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</si>
  <si>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</si>
  <si>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</si>
  <si>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</si>
  <si>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</si>
  <si>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</si>
  <si>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</si>
  <si>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</si>
  <si>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</si>
  <si>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</si>
  <si>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</si>
  <si>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</si>
  <si>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</si>
  <si>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</si>
  <si>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</si>
  <si>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</si>
  <si>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</si>
  <si>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</si>
  <si>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</si>
  <si>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</si>
  <si>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</si>
  <si>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</si>
  <si>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</si>
  <si>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</si>
  <si>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</si>
  <si>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</si>
  <si>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</si>
  <si>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</si>
  <si>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</si>
  <si>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</si>
  <si>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</si>
  <si>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</si>
  <si>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</si>
  <si>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</si>
  <si>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</si>
  <si>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</si>
  <si>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</si>
  <si>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</si>
  <si>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</si>
  <si>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</si>
  <si>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</si>
  <si>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</si>
  <si>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</si>
  <si>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</si>
  <si>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</si>
  <si>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</si>
  <si>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</si>
  <si>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</si>
  <si>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</si>
  <si>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</si>
  <si>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</si>
  <si>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</si>
  <si>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</si>
  <si>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</si>
  <si>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</si>
  <si>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</si>
  <si>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</si>
  <si>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</si>
  <si>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</si>
  <si>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</si>
  <si>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</si>
  <si>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</si>
  <si>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</si>
  <si>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</si>
  <si>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</si>
  <si>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</si>
  <si>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</si>
  <si>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</si>
  <si>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</si>
  <si>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</si>
  <si>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</si>
  <si>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</si>
  <si>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</si>
  <si>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</si>
  <si>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</si>
  <si>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</si>
  <si>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</si>
  <si>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</si>
  <si>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</si>
  <si>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</si>
  <si>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</si>
  <si>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</si>
  <si>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</si>
  <si>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</si>
  <si>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</si>
  <si>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</si>
  <si>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</si>
  <si>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</si>
  <si>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</si>
  <si>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</si>
  <si>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</si>
  <si>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</si>
  <si>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</si>
  <si>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</si>
  <si>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</si>
  <si>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</si>
  <si>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</si>
  <si>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</si>
  <si>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</si>
  <si>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</si>
  <si>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</si>
  <si>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</si>
  <si>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</si>
  <si>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</si>
  <si>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</si>
  <si>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</si>
  <si>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</si>
  <si>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</si>
  <si>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</si>
  <si>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</si>
  <si>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</si>
  <si>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</si>
  <si>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</si>
  <si>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</si>
  <si>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</si>
  <si>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</si>
  <si>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</si>
  <si>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</si>
  <si>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</si>
  <si>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</si>
  <si>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</si>
  <si>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</si>
  <si>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</si>
  <si>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</si>
  <si>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</si>
  <si>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</si>
  <si>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</si>
  <si>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</si>
  <si>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</si>
  <si>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</si>
  <si>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</si>
  <si>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</si>
  <si>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</si>
  <si>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</si>
  <si>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</si>
  <si>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</si>
  <si>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</si>
  <si>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</si>
  <si>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</si>
  <si>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</si>
  <si>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</si>
  <si>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</si>
  <si>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</si>
  <si>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</si>
  <si>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</si>
  <si>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</si>
  <si>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</si>
  <si>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</si>
  <si>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</si>
  <si>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</si>
  <si>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</si>
  <si>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</si>
  <si>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</si>
  <si>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</si>
  <si>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</si>
  <si>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</si>
  <si>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</si>
  <si>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</si>
  <si>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</si>
  <si>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</si>
  <si>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</si>
  <si>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</si>
  <si>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</si>
  <si>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</si>
  <si>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</si>
  <si>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</si>
  <si>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</si>
  <si>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</si>
  <si>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</si>
  <si>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</si>
  <si>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</si>
  <si>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</si>
  <si>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</si>
  <si>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</si>
  <si>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</si>
  <si>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</si>
  <si>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</si>
  <si>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</si>
  <si>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</si>
  <si>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</si>
  <si>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</si>
  <si>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</si>
  <si>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</si>
  <si>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</si>
  <si>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</si>
  <si>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</si>
  <si>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</si>
  <si>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</si>
  <si>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</si>
  <si>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</si>
  <si>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</si>
  <si>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</si>
  <si>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</si>
  <si>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</si>
  <si>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</si>
  <si>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</si>
  <si>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</si>
  <si>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</si>
  <si>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</si>
  <si>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</si>
  <si>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</si>
  <si>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</si>
  <si>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</si>
  <si>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</si>
  <si>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</si>
  <si>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</si>
  <si>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</si>
  <si>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</si>
  <si>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</si>
  <si>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</si>
  <si>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</si>
  <si>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</si>
  <si>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</si>
  <si>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</si>
  <si>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</si>
  <si>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</si>
  <si>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</si>
  <si>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</si>
  <si>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</si>
  <si>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</si>
  <si>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</si>
  <si>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</si>
  <si>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</si>
  <si>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</si>
  <si>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</si>
  <si>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</si>
  <si>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</si>
  <si>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</si>
  <si>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</si>
  <si>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</si>
  <si>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</si>
  <si>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</si>
  <si>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</si>
  <si>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</si>
  <si>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</si>
  <si>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</si>
  <si>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</si>
  <si>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</si>
  <si>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</si>
  <si>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</si>
  <si>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</si>
  <si>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</si>
  <si>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</si>
  <si>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</si>
  <si>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</si>
  <si>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</si>
  <si>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</si>
  <si>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</si>
  <si>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</si>
  <si>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</si>
  <si>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</si>
  <si>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</si>
  <si>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</si>
  <si>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</si>
  <si>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</si>
  <si>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</si>
  <si>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</si>
  <si>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</si>
  <si>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</si>
  <si>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</si>
  <si>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</si>
  <si>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</si>
  <si>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</si>
  <si>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</si>
  <si>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</si>
  <si>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</si>
  <si>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</si>
  <si>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</si>
  <si>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</si>
  <si>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</si>
  <si>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</si>
  <si>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</si>
  <si>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</si>
  <si>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</si>
  <si>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</si>
  <si>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</si>
  <si>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</si>
  <si>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</si>
  <si>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</si>
  <si>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</si>
  <si>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</si>
  <si>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</si>
  <si>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</si>
  <si>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</si>
  <si>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</si>
  <si>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</si>
  <si>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</si>
  <si>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</si>
  <si>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</si>
  <si>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</si>
  <si>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</si>
  <si>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</si>
  <si>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</si>
  <si>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</si>
  <si>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</si>
  <si>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</si>
  <si>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</si>
  <si>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</si>
  <si>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</si>
  <si>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</si>
  <si>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</si>
  <si>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</si>
  <si>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</si>
  <si>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</si>
  <si>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</si>
  <si>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</si>
  <si>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</si>
  <si>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</si>
  <si>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</si>
  <si>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</si>
  <si>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</si>
  <si>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</si>
  <si>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</si>
  <si>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</si>
  <si>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</si>
  <si>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</si>
  <si>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</si>
  <si>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</si>
  <si>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</si>
  <si>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</si>
  <si>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</si>
  <si>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</si>
  <si>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</si>
  <si>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</si>
  <si>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</si>
  <si>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</si>
  <si>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</si>
  <si>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</si>
  <si>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</si>
  <si>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</si>
  <si>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</si>
  <si>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</si>
  <si>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</si>
  <si>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</si>
  <si>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</si>
  <si>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</si>
  <si>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</si>
  <si>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</si>
  <si>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</si>
  <si>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</si>
  <si>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</si>
  <si>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</si>
  <si>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</si>
  <si>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</si>
  <si>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</si>
  <si>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</si>
  <si>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</si>
  <si>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</si>
  <si>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</si>
  <si>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</si>
  <si>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</si>
  <si>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</si>
  <si>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</si>
  <si>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</si>
  <si>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</si>
  <si>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</si>
  <si>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</si>
  <si>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</si>
  <si>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</si>
  <si>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</si>
  <si>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</si>
  <si>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</si>
  <si>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</si>
  <si>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</si>
  <si>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</si>
  <si>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</si>
  <si>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</si>
  <si>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</si>
  <si>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</si>
  <si>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</si>
  <si>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</si>
  <si>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</si>
  <si>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</si>
  <si>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</si>
  <si>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</si>
  <si>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</si>
  <si>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</si>
  <si>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</si>
  <si>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</si>
  <si>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</si>
  <si>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</si>
  <si>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</si>
  <si>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</si>
  <si>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</si>
  <si>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</si>
  <si>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</si>
  <si>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</si>
  <si>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</si>
  <si>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</si>
  <si>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</si>
  <si>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</si>
  <si>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</si>
  <si>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</si>
  <si>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</si>
  <si>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</si>
  <si>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</si>
  <si>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</si>
  <si>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</si>
  <si>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</si>
  <si>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</si>
  <si>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</si>
  <si>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</si>
  <si>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</si>
  <si>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</si>
  <si>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</si>
  <si>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</si>
  <si>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</si>
  <si>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</si>
  <si>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</si>
  <si>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</si>
  <si>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</si>
  <si>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</si>
  <si>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</si>
  <si>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</si>
  <si>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</si>
  <si>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</si>
  <si>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</si>
  <si>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</si>
  <si>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</si>
  <si>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</si>
  <si>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</si>
  <si>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</si>
  <si>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</si>
  <si>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</si>
  <si>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</si>
  <si>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</si>
  <si>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</si>
  <si>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</si>
  <si>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</si>
  <si>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</si>
  <si>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</si>
  <si>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</si>
  <si>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</si>
  <si>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</si>
  <si>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</si>
  <si>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</si>
  <si>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</si>
  <si>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</si>
  <si>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</si>
  <si>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</si>
  <si>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</si>
  <si>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</si>
  <si>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</si>
  <si>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</si>
  <si>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</si>
  <si>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</si>
  <si>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</si>
  <si>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</si>
  <si>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</si>
  <si>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</si>
  <si>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</si>
  <si>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</si>
  <si>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</si>
  <si>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</si>
  <si>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</si>
  <si>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</si>
  <si>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</si>
  <si>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</si>
  <si>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</si>
  <si>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</si>
  <si>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</si>
  <si>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</si>
  <si>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</si>
  <si>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</si>
  <si>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</si>
  <si>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</si>
  <si>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</si>
  <si>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</si>
  <si>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</si>
  <si>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</si>
  <si>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</si>
  <si>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</si>
  <si>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</si>
  <si>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</si>
  <si>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</si>
  <si>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</si>
  <si>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</si>
  <si>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</si>
  <si>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</si>
  <si>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</si>
  <si>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</si>
  <si>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</si>
  <si>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</si>
  <si>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</si>
  <si>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</si>
  <si>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</si>
  <si>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</si>
  <si>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</si>
  <si>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</si>
  <si>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</si>
  <si>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</si>
  <si>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</si>
  <si>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</si>
  <si>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</si>
  <si>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</si>
  <si>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</si>
  <si>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</si>
  <si>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</si>
  <si>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</si>
  <si>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</si>
  <si>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</si>
  <si>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</si>
  <si>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</si>
  <si>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</si>
  <si>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</si>
  <si>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</si>
  <si>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</si>
  <si>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</si>
  <si>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</si>
  <si>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</si>
  <si>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</si>
  <si>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</si>
  <si>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</si>
  <si>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</si>
  <si>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</si>
  <si>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</si>
  <si>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</si>
  <si>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</si>
  <si>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</si>
  <si>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</si>
  <si>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</si>
  <si>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</si>
  <si>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</si>
  <si>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</si>
  <si>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</si>
  <si>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</si>
  <si>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</si>
  <si>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</si>
  <si>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</si>
  <si>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</si>
  <si>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</si>
  <si>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</si>
  <si>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</si>
  <si>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</si>
  <si>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</si>
  <si>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</si>
  <si>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</si>
  <si>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</si>
  <si>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</si>
  <si>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</si>
  <si>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</si>
  <si>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</si>
  <si>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</si>
  <si>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</si>
  <si>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</si>
  <si>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</si>
  <si>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</si>
  <si>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</si>
  <si>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</si>
  <si>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</si>
  <si>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</si>
  <si>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</si>
  <si>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</si>
  <si>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</si>
  <si>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</si>
  <si>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</si>
  <si>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</si>
  <si>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</si>
  <si>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</si>
  <si>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</si>
  <si>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</si>
  <si>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</si>
  <si>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</si>
  <si>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</si>
  <si>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</si>
  <si>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</si>
  <si>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</si>
  <si>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</si>
  <si>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</si>
  <si>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</si>
  <si>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</si>
  <si>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</si>
  <si>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</si>
  <si>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</si>
  <si>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</si>
  <si>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</si>
  <si>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</si>
  <si>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</si>
  <si>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</si>
  <si>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</si>
  <si>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</si>
  <si>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</si>
  <si>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</si>
  <si>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</si>
  <si>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</si>
  <si>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</si>
  <si>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</si>
  <si>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</si>
  <si>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</si>
  <si>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</si>
  <si>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</si>
  <si>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</si>
  <si>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</si>
  <si>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</si>
  <si>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</si>
  <si>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</si>
  <si>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</si>
  <si>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</si>
  <si>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</si>
  <si>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</si>
  <si>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</si>
  <si>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</si>
  <si>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</si>
  <si>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</si>
  <si>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</si>
  <si>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</si>
  <si>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</si>
  <si>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</si>
  <si>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</si>
  <si>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</si>
  <si>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</si>
  <si>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</si>
  <si>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</si>
  <si>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</si>
  <si>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</si>
  <si>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</si>
  <si>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</si>
  <si>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</si>
  <si>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</si>
  <si>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</si>
  <si>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</si>
  <si>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</si>
  <si>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</si>
  <si>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</si>
  <si>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</si>
  <si>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</si>
  <si>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</si>
  <si>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</si>
  <si>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</si>
  <si>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</si>
  <si>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</si>
  <si>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</si>
  <si>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</si>
  <si>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</si>
  <si>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</si>
  <si>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</si>
  <si>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</si>
  <si>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</si>
  <si>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</si>
  <si>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</si>
  <si>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</si>
  <si>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</si>
  <si>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</si>
  <si>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</si>
  <si>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</si>
  <si>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</si>
  <si>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</si>
  <si>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</si>
  <si>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</si>
  <si>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</si>
  <si>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</si>
  <si>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</si>
  <si>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</si>
  <si>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</si>
  <si>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</si>
  <si>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</si>
  <si>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</si>
  <si>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</si>
  <si>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</si>
  <si>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</si>
  <si>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</si>
  <si>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</si>
  <si>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</si>
  <si>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</si>
  <si>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</si>
  <si>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</si>
  <si>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</si>
  <si>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</si>
  <si>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</si>
  <si>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</si>
  <si>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</si>
  <si>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</si>
  <si>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</si>
  <si>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</si>
  <si>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</si>
  <si>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</si>
  <si>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</si>
  <si>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</si>
  <si>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</si>
  <si>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</si>
  <si>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</si>
  <si>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</si>
  <si>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</si>
  <si>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</si>
  <si>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</si>
  <si>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</si>
  <si>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</si>
  <si>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</si>
  <si>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</si>
  <si>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</si>
  <si>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</si>
  <si>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</si>
  <si>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</si>
  <si>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</si>
  <si>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</si>
  <si>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</si>
  <si>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</si>
  <si>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</si>
  <si>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</si>
  <si>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</si>
  <si>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</si>
  <si>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</si>
  <si>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</si>
  <si>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</si>
  <si>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</si>
  <si>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</si>
  <si>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</si>
  <si>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</si>
  <si>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</si>
  <si>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</si>
  <si>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</si>
  <si>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</si>
  <si>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</si>
  <si>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</si>
  <si>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</si>
  <si>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</si>
  <si>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</si>
  <si>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</si>
  <si>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</si>
  <si>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</si>
  <si>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</si>
  <si>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</si>
  <si>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</si>
  <si>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</si>
  <si>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</si>
  <si>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</si>
  <si>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</si>
  <si>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</si>
  <si>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</si>
  <si>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</si>
  <si>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</si>
  <si>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</si>
  <si>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</si>
  <si>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</si>
  <si>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</si>
  <si>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</si>
  <si>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</si>
  <si>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</si>
  <si>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</si>
  <si>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</si>
  <si>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</si>
  <si>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</si>
  <si>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</si>
  <si>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</si>
  <si>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</si>
  <si>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</si>
  <si>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</si>
  <si>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</si>
  <si>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</si>
  <si>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</si>
  <si>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</si>
  <si>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</si>
  <si>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</si>
  <si>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</si>
  <si>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</si>
  <si>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</si>
  <si>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</si>
  <si>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</si>
  <si>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</si>
  <si>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</si>
  <si>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</si>
  <si>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</si>
  <si>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</si>
  <si>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</si>
  <si>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</si>
  <si>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</si>
  <si>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</si>
  <si>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</si>
  <si>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</si>
  <si>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</si>
  <si>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</si>
  <si>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</si>
  <si>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</si>
  <si>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</si>
  <si>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</si>
  <si>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</si>
  <si>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</si>
  <si>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</si>
  <si>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</si>
  <si>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</si>
  <si>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</si>
  <si>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</si>
  <si>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</si>
  <si>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</si>
  <si>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</si>
  <si>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</si>
  <si>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</si>
  <si>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</si>
  <si>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</si>
  <si>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</si>
  <si>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</si>
  <si>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</si>
  <si>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</si>
  <si>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</si>
  <si>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</si>
  <si>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</si>
  <si>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</si>
  <si>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</si>
  <si>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</si>
  <si>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</si>
  <si>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</si>
  <si>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</si>
  <si>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</si>
  <si>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</si>
  <si>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</si>
  <si>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</si>
  <si>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</si>
  <si>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</si>
  <si>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</si>
  <si>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</si>
  <si>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</si>
  <si>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</si>
  <si>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</si>
  <si>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</si>
  <si>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</si>
  <si>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</si>
  <si>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</si>
  <si>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</si>
  <si>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</si>
  <si>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</si>
  <si>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</si>
  <si>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</si>
  <si>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</si>
  <si>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</si>
  <si>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</si>
  <si>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</si>
  <si>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</si>
  <si>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</si>
  <si>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</si>
  <si>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</si>
  <si>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</si>
  <si>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</si>
  <si>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</si>
  <si>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</si>
  <si>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</si>
  <si>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</si>
  <si>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</si>
  <si>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</si>
  <si>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</si>
  <si>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</si>
  <si>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</si>
  <si>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</si>
  <si>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</si>
  <si>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</si>
  <si>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</si>
  <si>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</si>
  <si>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</si>
  <si>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</si>
  <si>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</si>
  <si>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</si>
  <si>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</si>
  <si>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</si>
  <si>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</si>
  <si>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</si>
  <si>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</si>
  <si>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</si>
  <si>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</si>
  <si>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</si>
  <si>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</si>
  <si>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</si>
  <si>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</si>
  <si>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</si>
  <si>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</si>
  <si>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</si>
  <si>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</si>
  <si>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</si>
  <si>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</si>
  <si>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</si>
  <si>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</si>
  <si>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</si>
  <si>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</si>
  <si>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</si>
  <si>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</si>
  <si>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</si>
  <si>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</si>
  <si>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</si>
  <si>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</si>
  <si>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</si>
  <si>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</si>
  <si>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</si>
  <si>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</si>
  <si>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</si>
  <si>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</si>
  <si>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</si>
  <si>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</si>
  <si>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</si>
  <si>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</si>
  <si>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</si>
  <si>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</si>
  <si>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</si>
  <si>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</si>
  <si>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</si>
  <si>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</si>
  <si>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</si>
  <si>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</si>
  <si>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</si>
  <si>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</si>
  <si>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</si>
  <si>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</si>
  <si>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</si>
  <si>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</si>
  <si>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</si>
  <si>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</si>
  <si>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</si>
  <si>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</si>
  <si>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</si>
  <si>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</si>
  <si>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</si>
  <si>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</si>
  <si>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</si>
  <si>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</si>
  <si>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</si>
  <si>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</si>
  <si>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</si>
  <si>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</si>
  <si>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</si>
  <si>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</si>
  <si>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</si>
  <si>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</si>
  <si>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</si>
  <si>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</si>
  <si>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</si>
  <si>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</si>
  <si>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</si>
  <si>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</si>
  <si>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</si>
  <si>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</si>
  <si>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</si>
  <si>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</si>
  <si>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</si>
  <si>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</si>
  <si>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</si>
  <si>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</si>
  <si>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</si>
  <si>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</si>
  <si>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</si>
  <si>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</si>
  <si>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</si>
  <si>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</si>
  <si>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</si>
  <si>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</si>
  <si>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</si>
  <si>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</si>
  <si>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</si>
  <si>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</si>
  <si>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</si>
  <si>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</si>
  <si>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</si>
  <si>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</si>
  <si>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</si>
  <si>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</si>
  <si>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</si>
  <si>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</si>
  <si>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</si>
  <si>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</si>
  <si>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</si>
  <si>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</si>
  <si>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</si>
  <si>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</si>
  <si>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</si>
  <si>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</si>
  <si>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</si>
  <si>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</si>
  <si>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</si>
  <si>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</si>
  <si>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</si>
  <si>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</si>
  <si>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</si>
  <si>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</si>
  <si>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</si>
  <si>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</si>
  <si>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</si>
  <si>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</si>
  <si>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</si>
  <si>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</si>
  <si>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</si>
  <si>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</si>
  <si>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</si>
  <si>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</si>
  <si>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</si>
  <si>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</si>
  <si>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</si>
  <si>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</si>
  <si>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</si>
  <si>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</si>
  <si>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</si>
  <si>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</si>
  <si>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</si>
  <si>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</si>
  <si>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</si>
  <si>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</si>
  <si>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</si>
  <si>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</si>
  <si>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</si>
  <si>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</si>
  <si>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</si>
  <si>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</si>
  <si>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</si>
  <si>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</si>
  <si>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</si>
  <si>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</si>
  <si>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</si>
  <si>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</si>
  <si>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</si>
  <si>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</si>
  <si>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</si>
  <si>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</si>
  <si>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</si>
  <si>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</si>
  <si>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</si>
  <si>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</si>
  <si>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</si>
  <si>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</si>
  <si>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</si>
  <si>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</si>
  <si>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</si>
  <si>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</si>
  <si>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</si>
  <si>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</si>
  <si>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</si>
  <si>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</si>
  <si>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</si>
  <si>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</si>
  <si>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</si>
  <si>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</si>
  <si>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</si>
  <si>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</si>
  <si>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</si>
  <si>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</si>
  <si>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</si>
  <si>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</si>
  <si>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</si>
  <si>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</si>
  <si>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</si>
  <si>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</si>
  <si>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</si>
  <si>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</si>
  <si>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</si>
  <si>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</si>
  <si>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</si>
  <si>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</si>
  <si>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</si>
  <si>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</si>
  <si>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</si>
  <si>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</si>
  <si>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</si>
  <si>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</si>
  <si>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</si>
  <si>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</si>
  <si>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</si>
  <si>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</si>
  <si>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</si>
  <si>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</si>
  <si>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</si>
  <si>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</si>
  <si>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</si>
  <si>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</si>
  <si>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</si>
  <si>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</si>
  <si>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</si>
  <si>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</si>
  <si>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</si>
  <si>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</si>
  <si>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</si>
  <si>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</si>
  <si>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</si>
  <si>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</si>
  <si>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</si>
  <si>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</si>
  <si>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</si>
  <si>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</si>
  <si>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</si>
  <si>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</si>
  <si>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</si>
  <si>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</si>
  <si>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</si>
  <si>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</si>
  <si>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</si>
  <si>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</si>
  <si>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</si>
  <si>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</si>
  <si>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</si>
  <si>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</si>
  <si>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</si>
  <si>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</si>
  <si>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</si>
  <si>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</si>
  <si>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</si>
  <si>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</si>
  <si>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</si>
  <si>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</si>
  <si>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</si>
  <si>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</si>
  <si>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</si>
  <si>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</si>
  <si>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</si>
  <si>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</si>
  <si>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</si>
  <si>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</si>
  <si>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</si>
  <si>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</si>
  <si>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</si>
  <si>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</si>
  <si>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</si>
  <si>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</si>
  <si>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</si>
  <si>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</si>
  <si>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</si>
  <si>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</si>
  <si>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</si>
  <si>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</si>
  <si>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</si>
  <si>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</si>
  <si>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</si>
  <si>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</si>
  <si>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</si>
  <si>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</si>
  <si>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</si>
  <si>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</si>
  <si>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</si>
  <si>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</si>
  <si>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</si>
  <si>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</si>
  <si>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</si>
  <si>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</si>
  <si>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</si>
  <si>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</si>
  <si>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</si>
  <si>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</si>
  <si>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</si>
  <si>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</si>
  <si>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</si>
  <si>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</si>
  <si>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</si>
  <si>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</si>
  <si>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</si>
  <si>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</si>
  <si>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</si>
  <si>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</si>
  <si>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</si>
  <si>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</si>
  <si>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</si>
  <si>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</si>
  <si>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</si>
  <si>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</si>
  <si>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</si>
  <si>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</si>
  <si>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</si>
  <si>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</si>
  <si>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</si>
  <si>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</si>
  <si>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</si>
  <si>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</si>
  <si>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</si>
  <si>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</si>
  <si>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</si>
  <si>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</si>
  <si>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</si>
  <si>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</si>
  <si>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</si>
  <si>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</si>
  <si>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</si>
  <si>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</si>
  <si>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</si>
  <si>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</si>
  <si>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</si>
  <si>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</si>
  <si>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</si>
  <si>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</si>
  <si>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</si>
  <si>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</si>
  <si>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</si>
  <si>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</si>
  <si>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</si>
  <si>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</si>
  <si>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</si>
  <si>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</si>
  <si>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</si>
  <si>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</si>
  <si>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</si>
  <si>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</si>
  <si>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</si>
  <si>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</si>
  <si>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</si>
  <si>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</si>
  <si>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</si>
  <si>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</si>
  <si>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</si>
  <si>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</si>
  <si>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</si>
  <si>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</si>
  <si>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</si>
  <si>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</si>
  <si>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</si>
  <si>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</si>
  <si>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</si>
  <si>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</si>
  <si>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</si>
  <si>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</si>
  <si>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</si>
  <si>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</si>
  <si>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</si>
  <si>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</si>
  <si>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</si>
  <si>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</si>
  <si>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</si>
  <si>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</si>
  <si>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</si>
  <si>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</si>
  <si>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</si>
  <si>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</si>
  <si>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</si>
  <si>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</si>
  <si>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</si>
  <si>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</si>
  <si>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</si>
  <si>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</si>
  <si>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</si>
  <si>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</si>
  <si>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</si>
  <si>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</si>
  <si>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</si>
  <si>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</si>
  <si>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</si>
  <si>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</si>
  <si>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</si>
  <si>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</si>
  <si>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</si>
  <si>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</si>
  <si>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</si>
  <si>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</si>
  <si>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</si>
  <si>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</si>
  <si>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</si>
  <si>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</si>
  <si>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</si>
  <si>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</si>
  <si>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</si>
  <si>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</si>
  <si>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</si>
  <si>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</si>
  <si>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</si>
  <si>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</si>
  <si>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</si>
  <si>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</si>
  <si>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</si>
  <si>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</si>
  <si>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</si>
  <si>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</si>
  <si>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</si>
  <si>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</si>
  <si>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</si>
  <si>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</si>
  <si>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</si>
  <si>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</si>
  <si>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</si>
  <si>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</si>
  <si>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</si>
  <si>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</si>
  <si>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</si>
  <si>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</si>
  <si>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</si>
  <si>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</si>
  <si>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</si>
  <si>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</si>
  <si>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</si>
  <si>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</si>
  <si>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</si>
  <si>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</si>
  <si>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</si>
  <si>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</si>
  <si>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</si>
  <si>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</si>
  <si>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</si>
  <si>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</si>
  <si>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</si>
  <si>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</si>
  <si>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</si>
  <si>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</si>
  <si>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</si>
  <si>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</si>
  <si>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</si>
  <si>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</si>
  <si>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</si>
  <si>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</si>
  <si>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</si>
  <si>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</si>
  <si>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</si>
  <si>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</si>
  <si>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</si>
  <si>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</si>
  <si>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</si>
  <si>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</si>
  <si>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</si>
  <si>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</si>
  <si>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</si>
  <si>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</si>
  <si>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</si>
  <si>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</si>
  <si>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</si>
  <si>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</si>
  <si>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</si>
  <si>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</si>
  <si>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</si>
  <si>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</si>
  <si>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</si>
  <si>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</si>
  <si>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</si>
  <si>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</si>
  <si>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</si>
  <si>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</si>
  <si>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</si>
  <si>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</si>
  <si>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</si>
  <si>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</si>
  <si>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</si>
  <si>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</si>
  <si>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</si>
  <si>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</si>
  <si>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</si>
  <si>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</si>
  <si>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</si>
  <si>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</si>
  <si>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</si>
  <si>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</si>
  <si>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</si>
  <si>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</si>
  <si>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</si>
  <si>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</si>
  <si>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</si>
  <si>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</si>
  <si>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</si>
  <si>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</si>
  <si>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</si>
  <si>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</si>
  <si>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</si>
  <si>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</si>
  <si>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</si>
  <si>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</si>
  <si>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</si>
  <si>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</si>
  <si>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</si>
  <si>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</si>
  <si>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</si>
  <si>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</si>
  <si>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</si>
  <si>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</si>
  <si>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</si>
  <si>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</si>
  <si>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</si>
  <si>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</si>
  <si>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</si>
  <si>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</si>
  <si>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</si>
  <si>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</si>
  <si>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</si>
  <si>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</si>
  <si>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</si>
  <si>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</si>
  <si>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</si>
  <si>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</si>
  <si>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</si>
  <si>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</si>
  <si>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</si>
  <si>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</si>
  <si>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</si>
  <si>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</si>
  <si>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</si>
  <si>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</si>
  <si>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</si>
  <si>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</si>
  <si>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</si>
  <si>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</si>
  <si>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</si>
  <si>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</si>
  <si>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</si>
  <si>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</si>
  <si>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</si>
  <si>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</si>
  <si>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</si>
  <si>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</si>
  <si>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</si>
  <si>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</si>
  <si>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</si>
  <si>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</si>
  <si>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</si>
  <si>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</si>
  <si>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</si>
  <si>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</si>
  <si>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</si>
  <si>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</si>
  <si>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</si>
  <si>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</si>
  <si>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</si>
  <si>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</si>
  <si>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</si>
  <si>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</si>
  <si>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</si>
  <si>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</si>
  <si>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</si>
  <si>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</si>
  <si>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</si>
  <si>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</si>
  <si>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</si>
  <si>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</si>
  <si>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</si>
  <si>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</si>
  <si>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</si>
  <si>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</si>
  <si>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</si>
  <si>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</si>
  <si>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</si>
  <si>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</si>
  <si>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</si>
  <si>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</si>
  <si>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</si>
  <si>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</si>
  <si>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</si>
  <si>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</si>
  <si>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</si>
  <si>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</si>
  <si>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</si>
  <si>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</si>
  <si>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</si>
  <si>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</si>
  <si>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</si>
  <si>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</si>
  <si>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</si>
  <si>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</si>
  <si>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</si>
  <si>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</si>
  <si>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</si>
  <si>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</si>
  <si>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</si>
  <si>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</si>
  <si>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</si>
  <si>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</si>
  <si>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</si>
  <si>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</si>
  <si>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</si>
  <si>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</si>
  <si>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</si>
  <si>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</si>
  <si>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</si>
  <si>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</si>
  <si>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</si>
  <si>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</si>
  <si>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</si>
  <si>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</si>
  <si>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</si>
  <si>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</si>
  <si>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</si>
  <si>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</si>
  <si>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</si>
  <si>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</si>
  <si>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</si>
  <si>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</si>
  <si>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</si>
  <si>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</si>
  <si>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</si>
  <si>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</si>
  <si>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</si>
  <si>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</si>
  <si>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</si>
  <si>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</si>
  <si>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</si>
  <si>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</si>
  <si>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</si>
  <si>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</si>
  <si>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</si>
  <si>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</si>
  <si>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</si>
  <si>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</si>
  <si>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</si>
  <si>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</si>
  <si>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</si>
  <si>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</si>
  <si>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</si>
  <si>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</si>
  <si>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</si>
  <si>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</si>
  <si>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</si>
  <si>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</si>
  <si>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</si>
  <si>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</si>
  <si>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</si>
  <si>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</si>
  <si>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</si>
  <si>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</si>
  <si>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</si>
  <si>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</si>
  <si>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</si>
  <si>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</si>
  <si>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</si>
  <si>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</si>
  <si>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</si>
  <si>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</si>
  <si>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</si>
  <si>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</si>
  <si>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</si>
  <si>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</si>
  <si>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</si>
  <si>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</si>
  <si>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</si>
  <si>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</si>
  <si>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</si>
  <si>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</si>
  <si>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</si>
  <si>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</si>
  <si>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</si>
  <si>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</si>
  <si>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</si>
  <si>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</si>
  <si>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</si>
  <si>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</si>
  <si>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</si>
  <si>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</si>
  <si>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</si>
  <si>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</si>
  <si>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</si>
  <si>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</si>
  <si>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</si>
  <si>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</si>
  <si>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</si>
  <si>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</si>
  <si>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</si>
  <si>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</si>
  <si>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</si>
  <si>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</si>
  <si>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</si>
  <si>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</si>
  <si>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</si>
  <si>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</si>
  <si>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</si>
  <si>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</si>
  <si>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</si>
  <si>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</si>
  <si>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</si>
  <si>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</si>
  <si>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</si>
  <si>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</si>
  <si>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</si>
  <si>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</si>
  <si>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</si>
  <si>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</si>
  <si>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</si>
  <si>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</si>
  <si>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</si>
  <si>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</si>
  <si>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</si>
  <si>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</si>
  <si>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</si>
  <si>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</si>
  <si>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</si>
  <si>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</si>
  <si>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</si>
  <si>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</si>
  <si>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</si>
  <si>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</si>
  <si>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</si>
  <si>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</si>
  <si>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</si>
  <si>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</si>
  <si>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</si>
  <si>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</si>
  <si>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</si>
  <si>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</si>
  <si>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</si>
  <si>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</si>
  <si>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</si>
  <si>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</si>
  <si>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</si>
  <si>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</si>
  <si>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</si>
  <si>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</si>
  <si>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</si>
  <si>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</si>
  <si>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</si>
  <si>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</si>
  <si>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</si>
  <si>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</si>
  <si>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</si>
  <si>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</si>
  <si>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</si>
  <si>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</si>
  <si>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</si>
  <si>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</si>
  <si>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</si>
  <si>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</si>
  <si>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</si>
  <si>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</si>
  <si>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</si>
  <si>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</si>
  <si>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</si>
  <si>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</si>
  <si>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</si>
  <si>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</si>
  <si>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</si>
  <si>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</si>
  <si>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</si>
  <si>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</si>
  <si>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</si>
  <si>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</si>
  <si>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</si>
  <si>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</si>
  <si>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</si>
  <si>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</si>
  <si>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</si>
  <si>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</si>
  <si>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</si>
  <si>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</si>
  <si>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</si>
  <si>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</si>
  <si>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</si>
  <si>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</si>
  <si>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</si>
  <si>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</si>
  <si>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</si>
  <si>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</si>
  <si>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</si>
  <si>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</si>
  <si>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</si>
  <si>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</si>
  <si>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</si>
  <si>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</si>
  <si>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</si>
  <si>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</si>
  <si>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</si>
  <si>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</si>
  <si>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</si>
  <si>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</si>
  <si>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</si>
  <si>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</si>
  <si>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</si>
  <si>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</si>
  <si>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</si>
  <si>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</si>
  <si>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</si>
  <si>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</si>
  <si>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</si>
  <si>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</si>
  <si>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</si>
  <si>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</si>
  <si>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</si>
  <si>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</si>
  <si>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</si>
  <si>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</si>
  <si>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</si>
  <si>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</si>
  <si>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</si>
  <si>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</si>
  <si>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</si>
  <si>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</si>
  <si>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</si>
  <si>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</si>
  <si>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</si>
  <si>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</si>
  <si>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</si>
  <si>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</si>
  <si>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</si>
  <si>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</si>
  <si>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</si>
  <si>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</si>
  <si>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</si>
  <si>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</si>
  <si>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</si>
  <si>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</si>
  <si>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</si>
  <si>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</si>
  <si>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</si>
  <si>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</si>
  <si>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</si>
  <si>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</si>
  <si>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</si>
  <si>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</si>
  <si>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</si>
  <si>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</si>
  <si>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</si>
  <si>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</si>
  <si>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</si>
  <si>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</si>
  <si>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</si>
  <si>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</si>
  <si>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</si>
  <si>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</si>
  <si>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</si>
  <si>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</si>
  <si>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</si>
  <si>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</si>
  <si>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</si>
  <si>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</si>
  <si>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</si>
  <si>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</si>
  <si>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</si>
  <si>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</si>
  <si>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</si>
  <si>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</si>
  <si>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</si>
  <si>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</si>
  <si>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</si>
  <si>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</si>
  <si>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</si>
  <si>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</si>
  <si>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</si>
  <si>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</si>
  <si>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</si>
  <si>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</si>
  <si>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</si>
  <si>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</si>
  <si>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</si>
  <si>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</si>
  <si>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</si>
  <si>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</si>
  <si>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</si>
  <si>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</si>
  <si>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</si>
  <si>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</si>
  <si>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</si>
  <si>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</si>
  <si>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</si>
  <si>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</si>
  <si>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</si>
  <si>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</si>
  <si>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</si>
  <si>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</si>
  <si>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</si>
  <si>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</si>
  <si>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</si>
  <si>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</si>
  <si>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</si>
  <si>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</si>
  <si>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</si>
  <si>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</si>
  <si>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</si>
  <si>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</si>
  <si>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</si>
  <si>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</si>
  <si>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</si>
  <si>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</si>
  <si>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</si>
  <si>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</si>
  <si>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</si>
  <si>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</si>
  <si>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</si>
  <si>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</si>
  <si>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</si>
  <si>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</si>
  <si>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</si>
  <si>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</si>
  <si>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</si>
  <si>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</si>
  <si>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</si>
  <si>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</si>
  <si>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</si>
  <si>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</si>
  <si>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</si>
  <si>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</si>
  <si>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</si>
  <si>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</si>
  <si>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</si>
  <si>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</si>
  <si>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</si>
  <si>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</si>
  <si>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</si>
  <si>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</si>
  <si>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</si>
  <si>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</si>
  <si>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</si>
  <si>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</si>
  <si>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</si>
  <si>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</si>
  <si>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</si>
  <si>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</si>
  <si>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</si>
  <si>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</si>
  <si>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</si>
  <si>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</si>
  <si>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</si>
  <si>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</si>
  <si>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</si>
  <si>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</si>
  <si>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</si>
  <si>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</si>
  <si>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</si>
  <si>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</si>
  <si>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</si>
  <si>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</si>
  <si>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</si>
  <si>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</si>
  <si>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</si>
  <si>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</si>
  <si>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</si>
  <si>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</si>
  <si>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</si>
  <si>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</si>
  <si>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</si>
  <si>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</si>
  <si>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</si>
  <si>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</si>
  <si>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</si>
  <si>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</si>
  <si>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</si>
  <si>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</si>
  <si>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</si>
  <si>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</si>
  <si>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</si>
  <si>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</si>
  <si>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</si>
  <si>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</si>
  <si>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</si>
  <si>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</si>
  <si>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</si>
  <si>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</si>
  <si>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</si>
  <si>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</si>
  <si>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</si>
  <si>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</si>
  <si>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</si>
  <si>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</si>
  <si>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</si>
  <si>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</si>
  <si>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</si>
  <si>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</si>
  <si>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</si>
  <si>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</si>
  <si>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</si>
  <si>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</si>
  <si>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</si>
  <si>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</si>
  <si>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</si>
  <si>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</si>
  <si>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</si>
  <si>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</si>
  <si>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</si>
  <si>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</si>
  <si>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</si>
  <si>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</si>
  <si>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</si>
  <si>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</si>
  <si>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</si>
  <si>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</si>
  <si>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</si>
  <si>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</si>
  <si>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</si>
  <si>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</si>
  <si>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</si>
  <si>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</si>
  <si>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</si>
  <si>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</si>
  <si>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</si>
  <si>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</si>
  <si>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</si>
  <si>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</si>
  <si>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</si>
  <si>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</si>
  <si>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</si>
  <si>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</si>
  <si>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</si>
  <si>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</si>
  <si>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</si>
  <si>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</si>
  <si>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</si>
  <si>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</si>
  <si>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</si>
  <si>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</si>
  <si>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</si>
  <si>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</si>
  <si>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</si>
  <si>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</si>
  <si>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</si>
  <si>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</si>
  <si>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</si>
  <si>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</si>
  <si>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</si>
  <si>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</si>
  <si>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</si>
  <si>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</si>
  <si>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</si>
  <si>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</si>
  <si>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</si>
  <si>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</si>
  <si>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</si>
  <si>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</si>
  <si>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</si>
  <si>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</si>
  <si>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</si>
  <si>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</si>
  <si>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</si>
  <si>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</si>
  <si>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</si>
  <si>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</si>
  <si>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</si>
  <si>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</si>
  <si>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</si>
  <si>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</si>
  <si>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</si>
  <si>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</si>
  <si>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</si>
  <si>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</si>
  <si>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</si>
  <si>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</si>
  <si>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</si>
  <si>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</si>
  <si>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</si>
  <si>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</si>
  <si>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</si>
  <si>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</si>
  <si>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</si>
  <si>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</si>
  <si>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</si>
  <si>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</si>
  <si>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</si>
  <si>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</si>
  <si>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</si>
  <si>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</si>
  <si>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</si>
  <si>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</si>
  <si>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</si>
  <si>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</si>
  <si>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</si>
  <si>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</si>
  <si>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</si>
  <si>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</si>
  <si>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</si>
  <si>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</si>
  <si>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</si>
  <si>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</si>
  <si>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</si>
  <si>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</si>
  <si>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</si>
  <si>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</si>
  <si>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</si>
  <si>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</si>
  <si>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</si>
  <si>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</si>
  <si>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</si>
  <si>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</si>
  <si>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</si>
  <si>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</si>
  <si>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</si>
  <si>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</si>
  <si>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</si>
  <si>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</si>
  <si>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</si>
  <si>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</si>
  <si>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</si>
  <si>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</si>
  <si>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</si>
  <si>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</si>
  <si>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</si>
  <si>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</si>
  <si>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</si>
  <si>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</si>
  <si>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</si>
  <si>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</si>
  <si>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</si>
  <si>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</si>
  <si>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</si>
  <si>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</si>
  <si>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</si>
  <si>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</si>
  <si>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</si>
  <si>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</si>
  <si>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</si>
  <si>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</si>
  <si>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</si>
  <si>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</si>
  <si>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</si>
  <si>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</si>
  <si>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</si>
  <si>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</si>
  <si>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</si>
  <si>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</si>
  <si>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</si>
  <si>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</si>
  <si>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</si>
  <si>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</si>
  <si>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</si>
  <si>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</si>
  <si>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</si>
  <si>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</si>
  <si>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</si>
  <si>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</si>
  <si>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</si>
  <si>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</si>
  <si>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</si>
  <si>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</si>
  <si>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</si>
  <si>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</si>
  <si>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</si>
  <si>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</si>
  <si>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</si>
  <si>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</si>
  <si>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</si>
  <si>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</si>
  <si>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</si>
  <si>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</si>
  <si>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</si>
  <si>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</si>
  <si>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</si>
  <si>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</si>
  <si>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</si>
  <si>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</si>
  <si>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</si>
  <si>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</si>
  <si>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</si>
  <si>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</si>
  <si>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</si>
  <si>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</si>
  <si>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</si>
  <si>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</si>
  <si>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</si>
  <si>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</si>
  <si>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</si>
  <si>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</si>
  <si>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</si>
  <si>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</si>
  <si>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</si>
  <si>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</si>
  <si>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</si>
  <si>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</si>
  <si>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</si>
  <si>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</si>
  <si>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</si>
  <si>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</si>
  <si>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</si>
  <si>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</si>
  <si>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</si>
  <si>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</si>
  <si>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</si>
  <si>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</si>
  <si>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</si>
  <si>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</si>
  <si>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</si>
  <si>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</si>
  <si>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</si>
  <si>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</si>
  <si>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</si>
  <si>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</si>
  <si>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</si>
  <si>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</si>
  <si>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</si>
  <si>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</si>
  <si>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</si>
  <si>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</si>
  <si>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</si>
  <si>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</si>
  <si>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</si>
  <si>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</si>
  <si>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</si>
  <si>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</si>
  <si>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</si>
  <si>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</si>
  <si>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</si>
  <si>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</si>
  <si>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</si>
  <si>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</si>
  <si>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</si>
  <si>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</si>
  <si>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</si>
  <si>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</si>
  <si>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</si>
  <si>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</si>
  <si>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</si>
  <si>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</si>
  <si>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</si>
  <si>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</si>
  <si>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</si>
  <si>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</si>
  <si>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</si>
  <si>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</si>
  <si>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</si>
  <si>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</si>
  <si>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</si>
  <si>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</si>
  <si>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</si>
  <si>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</si>
  <si>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</si>
  <si>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</si>
  <si>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</si>
  <si>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</si>
  <si>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</si>
  <si>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</si>
  <si>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</si>
  <si>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</si>
  <si>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</si>
  <si>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</si>
  <si>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</si>
  <si>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</si>
  <si>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</si>
  <si>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</si>
  <si>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</si>
  <si>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</si>
  <si>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</si>
  <si>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</si>
  <si>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</si>
  <si>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</si>
  <si>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</si>
  <si>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</si>
  <si>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</si>
  <si>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</si>
  <si>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</si>
  <si>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</si>
  <si>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</si>
  <si>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</si>
  <si>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</si>
  <si>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</si>
  <si>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</si>
  <si>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</si>
  <si>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</si>
  <si>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</si>
  <si>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</si>
  <si>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</si>
  <si>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</si>
  <si>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</si>
  <si>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</si>
  <si>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</si>
  <si>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</si>
  <si>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</si>
  <si>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</si>
  <si>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</si>
  <si>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</si>
  <si>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</si>
  <si>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</si>
  <si>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</si>
  <si>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</si>
  <si>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</si>
  <si>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</si>
  <si>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</si>
  <si>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</si>
  <si>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</si>
  <si>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</si>
  <si>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</si>
  <si>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</si>
  <si>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</si>
  <si>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</si>
  <si>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</si>
  <si>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</si>
  <si>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</si>
  <si>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</si>
  <si>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</si>
  <si>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</si>
  <si>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</si>
  <si>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</si>
  <si>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</si>
  <si>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</si>
  <si>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</si>
  <si>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</si>
  <si>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</si>
  <si>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</si>
  <si>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</si>
  <si>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</si>
  <si>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</si>
  <si>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</si>
  <si>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</si>
  <si>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</si>
  <si>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</si>
  <si>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</si>
  <si>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</si>
  <si>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</si>
  <si>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</si>
  <si>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</si>
  <si>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</si>
  <si>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</si>
  <si>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</si>
  <si>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</si>
  <si>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</si>
  <si>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</si>
  <si>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</si>
  <si>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</si>
  <si>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</si>
  <si>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</si>
  <si>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</si>
  <si>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</si>
  <si>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</si>
  <si>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</si>
  <si>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</si>
  <si>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</si>
  <si>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</si>
  <si>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</si>
  <si>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</si>
  <si>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</si>
  <si>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</si>
  <si>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</si>
  <si>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</si>
  <si>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</si>
  <si>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</si>
  <si>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</si>
  <si>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</si>
  <si>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</si>
  <si>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</si>
  <si>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</si>
  <si>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</si>
  <si>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</si>
  <si>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</si>
  <si>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</si>
  <si>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</si>
  <si>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</si>
  <si>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</si>
  <si>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</si>
  <si>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</si>
  <si>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</si>
  <si>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</si>
  <si>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</si>
  <si>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</si>
  <si>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</si>
  <si>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</si>
  <si>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</si>
  <si>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</si>
  <si>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</si>
  <si>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</si>
  <si>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</si>
  <si>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</si>
  <si>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</si>
  <si>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</si>
  <si>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</si>
  <si>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</si>
  <si>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</si>
  <si>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</si>
  <si>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</si>
  <si>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</si>
  <si>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</si>
  <si>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</si>
  <si>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</si>
  <si>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</si>
  <si>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</si>
  <si>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</si>
  <si>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</si>
  <si>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</si>
  <si>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</si>
  <si>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</si>
  <si>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</si>
  <si>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</si>
  <si>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</si>
  <si>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</si>
  <si>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</si>
  <si>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</si>
  <si>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</si>
  <si>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</si>
  <si>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</si>
  <si>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</si>
  <si>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</si>
  <si>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</si>
  <si>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</si>
  <si>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</si>
  <si>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</si>
  <si>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</si>
  <si>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</si>
  <si>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</si>
  <si>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</si>
  <si>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</si>
  <si>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</si>
  <si>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</si>
  <si>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</si>
  <si>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</si>
  <si>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</si>
  <si>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</si>
  <si>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</si>
  <si>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</si>
  <si>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</si>
  <si>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</si>
  <si>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</si>
  <si>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</si>
  <si>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</si>
  <si>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</si>
  <si>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</si>
  <si>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</si>
  <si>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</si>
  <si>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</si>
  <si>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</si>
  <si>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</si>
  <si>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</si>
  <si>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</si>
  <si>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</si>
  <si>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</si>
  <si>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</si>
  <si>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</si>
  <si>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</si>
  <si>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</si>
  <si>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</si>
  <si>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</si>
  <si>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</si>
  <si>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</si>
  <si>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</si>
  <si>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</si>
  <si>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</si>
  <si>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</si>
  <si>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</si>
  <si>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</si>
  <si>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</si>
  <si>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</si>
  <si>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</si>
  <si>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</si>
  <si>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</si>
  <si>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</si>
  <si>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</si>
  <si>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</si>
  <si>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</si>
  <si>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</si>
  <si>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</si>
  <si>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</si>
  <si>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</si>
  <si>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</si>
  <si>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</si>
  <si>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</si>
  <si>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</si>
  <si>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</si>
  <si>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</si>
  <si>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</si>
  <si>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</si>
  <si>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</si>
  <si>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</si>
  <si>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</si>
  <si>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</si>
  <si>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</si>
  <si>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</si>
  <si>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</si>
  <si>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</si>
  <si>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</si>
  <si>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</si>
  <si>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</si>
  <si>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</si>
  <si>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</si>
  <si>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</si>
  <si>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</si>
  <si>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</si>
  <si>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</si>
  <si>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</si>
  <si>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</si>
  <si>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</si>
  <si>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</si>
  <si>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</si>
  <si>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</si>
  <si>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</si>
  <si>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</si>
  <si>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</si>
  <si>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</si>
  <si>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</si>
  <si>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</si>
  <si>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</si>
  <si>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</si>
  <si>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</si>
  <si>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</si>
  <si>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</si>
  <si>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</si>
  <si>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</si>
  <si>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</si>
  <si>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</si>
  <si>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</si>
  <si>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</si>
  <si>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</si>
  <si>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</si>
  <si>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</si>
  <si>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</si>
  <si>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</si>
  <si>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</si>
  <si>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</si>
  <si>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</si>
  <si>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</si>
  <si>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</si>
  <si>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</si>
  <si>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</si>
  <si>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</si>
  <si>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</si>
  <si>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</si>
  <si>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</si>
  <si>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</si>
  <si>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</si>
  <si>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</si>
  <si>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</si>
  <si>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</si>
  <si>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</si>
  <si>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</si>
  <si>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</si>
  <si>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</si>
  <si>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</si>
  <si>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</si>
  <si>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</si>
  <si>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</si>
  <si>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</si>
  <si>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</si>
  <si>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</si>
  <si>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</si>
  <si>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</si>
  <si>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</si>
  <si>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</si>
  <si>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</si>
  <si>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</si>
  <si>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</si>
  <si>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</si>
  <si>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</si>
  <si>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</si>
  <si>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</si>
  <si>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</si>
  <si>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</si>
  <si>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</si>
  <si>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</si>
  <si>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</si>
  <si>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</si>
  <si>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</si>
  <si>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</si>
  <si>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</si>
  <si>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</si>
  <si>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</si>
  <si>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</si>
  <si>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</si>
  <si>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</si>
  <si>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</si>
  <si>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</si>
  <si>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</si>
  <si>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</si>
  <si>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</si>
  <si>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</si>
  <si>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</si>
  <si>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</si>
  <si>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</si>
  <si>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</si>
  <si>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</si>
  <si>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</si>
  <si>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</si>
  <si>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</si>
  <si>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</si>
  <si>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</si>
  <si>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</si>
  <si>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</si>
  <si>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</si>
  <si>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</si>
  <si>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</si>
  <si>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</si>
  <si>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</si>
  <si>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</si>
  <si>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</si>
  <si>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</si>
  <si>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</si>
  <si>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</si>
  <si>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</si>
  <si>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</si>
  <si>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</si>
  <si>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</si>
  <si>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</si>
  <si>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</si>
  <si>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</si>
  <si>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</si>
  <si>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</si>
  <si>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</si>
  <si>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</si>
  <si>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</si>
  <si>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</si>
  <si>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</si>
  <si>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</si>
  <si>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</si>
  <si>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</si>
  <si>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</si>
  <si>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</si>
  <si>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</si>
  <si>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</si>
  <si>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</si>
  <si>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</si>
  <si>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</si>
  <si>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</si>
  <si>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</si>
  <si>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</si>
  <si>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</si>
  <si>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</si>
  <si>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</si>
  <si>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</si>
  <si>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</si>
  <si>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</si>
  <si>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</si>
  <si>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</si>
  <si>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</si>
  <si>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</si>
  <si>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</si>
  <si>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</si>
  <si>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</si>
  <si>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</si>
  <si>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</si>
  <si>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</si>
  <si>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</si>
  <si>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</si>
  <si>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</si>
  <si>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</si>
  <si>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</si>
  <si>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</si>
  <si>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</si>
  <si>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</si>
  <si>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</si>
  <si>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</si>
  <si>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</si>
  <si>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</si>
  <si>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</si>
  <si>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</si>
  <si>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</si>
  <si>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</si>
  <si>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</si>
  <si>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</si>
  <si>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</si>
  <si>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</si>
  <si>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</si>
  <si>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</si>
  <si>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</si>
  <si>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</si>
  <si>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</si>
  <si>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</si>
  <si>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</si>
  <si>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</si>
  <si>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</si>
  <si>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</si>
  <si>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</si>
  <si>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</si>
  <si>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</si>
  <si>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</si>
  <si>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</si>
  <si>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</si>
  <si>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</si>
  <si>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</si>
  <si>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</si>
  <si>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</si>
  <si>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</si>
  <si>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</si>
  <si>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</si>
  <si>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</si>
  <si>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</si>
  <si>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</si>
  <si>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</si>
  <si>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</si>
  <si>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</si>
  <si>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</si>
  <si>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</si>
  <si>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</si>
  <si>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</si>
  <si>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</si>
  <si>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</si>
  <si>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</si>
  <si>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</si>
  <si>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</si>
  <si>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</si>
  <si>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</si>
  <si>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</si>
  <si>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</si>
  <si>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</si>
  <si>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</si>
  <si>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</si>
  <si>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</si>
  <si>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</si>
  <si>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</si>
  <si>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</si>
  <si>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</si>
  <si>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</si>
  <si>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</si>
  <si>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</si>
  <si>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</si>
  <si>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</si>
  <si>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</si>
  <si>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</si>
  <si>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</si>
  <si>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</si>
  <si>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</si>
  <si>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</si>
  <si>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</si>
  <si>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</si>
  <si>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</si>
  <si>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</si>
  <si>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</si>
  <si>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</si>
  <si>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</si>
  <si>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</si>
  <si>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</si>
  <si>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</si>
  <si>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</si>
  <si>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</si>
  <si>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</si>
  <si>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</si>
  <si>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</si>
  <si>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</si>
  <si>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</si>
  <si>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</si>
  <si>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</si>
  <si>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</si>
  <si>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</si>
  <si>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</si>
  <si>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</si>
  <si>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</si>
  <si>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</si>
  <si>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</si>
  <si>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</si>
  <si>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</si>
  <si>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</si>
  <si>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</si>
  <si>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</si>
  <si>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</si>
  <si>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</si>
  <si>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</si>
  <si>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</si>
  <si>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</si>
  <si>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</si>
  <si>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</si>
  <si>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</si>
  <si>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</si>
  <si>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</si>
  <si>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</si>
  <si>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</si>
  <si>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</si>
  <si>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</si>
  <si>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</si>
  <si>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</si>
  <si>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</si>
  <si>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</si>
  <si>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</si>
  <si>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</si>
  <si>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</si>
  <si>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</si>
  <si>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</si>
  <si>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</si>
  <si>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</si>
  <si>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</si>
  <si>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</si>
  <si>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</si>
  <si>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</si>
  <si>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</si>
  <si>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</si>
  <si>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</si>
  <si>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</si>
  <si>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</si>
  <si>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</si>
  <si>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</si>
  <si>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</si>
  <si>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</si>
  <si>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</si>
  <si>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</si>
  <si>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</si>
  <si>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</si>
  <si>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</si>
  <si>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</si>
  <si>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</si>
  <si>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</si>
  <si>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</si>
  <si>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</si>
  <si>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</si>
  <si>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</si>
  <si>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</si>
  <si>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</si>
  <si>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</si>
  <si>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</si>
  <si>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</si>
  <si>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</si>
  <si>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</si>
  <si>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</si>
  <si>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</si>
  <si>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</si>
  <si>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</si>
  <si>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</si>
  <si>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</si>
  <si>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</si>
  <si>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</si>
  <si>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</si>
  <si>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</si>
  <si>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</si>
  <si>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</si>
  <si>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</si>
  <si>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</si>
  <si>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</si>
  <si>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</si>
  <si>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</si>
  <si>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</si>
  <si>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</si>
  <si>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</si>
  <si>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</si>
  <si>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</si>
  <si>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</si>
  <si>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</si>
  <si>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</si>
  <si>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</si>
  <si>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</si>
  <si>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</si>
  <si>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</si>
  <si>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</si>
  <si>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</si>
  <si>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</si>
  <si>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</si>
  <si>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</si>
  <si>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</si>
  <si>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</si>
  <si>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</si>
  <si>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</si>
  <si>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</si>
  <si>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</si>
  <si>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</si>
  <si>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</si>
  <si>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</si>
  <si>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</si>
  <si>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</si>
  <si>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</si>
  <si>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</si>
  <si>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</si>
  <si>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</si>
  <si>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</si>
  <si>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</si>
  <si>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</si>
  <si>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</si>
  <si>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</si>
  <si>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</si>
  <si>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</si>
  <si>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</si>
  <si>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</si>
  <si>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</si>
  <si>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</si>
  <si>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</si>
  <si>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</si>
  <si>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</si>
  <si>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</si>
  <si>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</si>
  <si>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</si>
  <si>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</si>
  <si>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</si>
  <si>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</si>
  <si>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</si>
  <si>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</si>
  <si>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</si>
  <si>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</si>
  <si>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</si>
  <si>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</si>
  <si>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</si>
  <si>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</si>
  <si>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</si>
  <si>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</si>
  <si>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</si>
  <si>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</si>
  <si>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</si>
  <si>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</si>
  <si>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</si>
  <si>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</si>
  <si>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</si>
  <si>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</si>
  <si>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</si>
  <si>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</si>
  <si>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</si>
  <si>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</si>
  <si>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</si>
  <si>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</si>
  <si>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</si>
  <si>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</si>
  <si>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</si>
  <si>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</si>
  <si>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</si>
  <si>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</si>
  <si>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</si>
  <si>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</si>
  <si>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</si>
  <si>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</si>
  <si>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</si>
  <si>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</si>
  <si>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</si>
  <si>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</si>
  <si>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</si>
  <si>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</si>
  <si>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</si>
  <si>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</si>
  <si>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</si>
  <si>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</si>
  <si>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</si>
  <si>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</si>
  <si>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</si>
  <si>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</si>
  <si>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</si>
  <si>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</si>
  <si>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</si>
  <si>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</si>
  <si>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</si>
  <si>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</si>
  <si>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</si>
  <si>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</si>
  <si>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</si>
  <si>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</si>
  <si>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</si>
  <si>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</si>
  <si>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</si>
  <si>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</si>
  <si>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</si>
  <si>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</si>
  <si>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</si>
  <si>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</si>
  <si>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</si>
  <si>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</si>
  <si>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</si>
  <si>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</si>
  <si>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</si>
  <si>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</si>
  <si>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</si>
  <si>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</si>
  <si>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</si>
  <si>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</si>
  <si>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</si>
  <si>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</si>
  <si>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</si>
  <si>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</si>
  <si>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</si>
  <si>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</si>
  <si>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</si>
  <si>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</si>
  <si>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</si>
  <si>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</si>
  <si>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</si>
  <si>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</si>
  <si>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</si>
  <si>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</si>
  <si>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</si>
  <si>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</si>
  <si>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</si>
  <si>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</si>
  <si>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</si>
  <si>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</si>
  <si>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</si>
  <si>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</si>
  <si>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</si>
  <si>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</si>
  <si>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</si>
  <si>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</si>
  <si>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</si>
  <si>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</si>
  <si>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</si>
  <si>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</si>
  <si>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</si>
  <si>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</si>
  <si>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</si>
  <si>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</si>
  <si>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</si>
  <si>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</si>
  <si>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</si>
  <si>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</si>
  <si>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</si>
  <si>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</si>
  <si>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</si>
  <si>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</si>
  <si>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</si>
  <si>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</si>
  <si>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</si>
  <si>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</si>
  <si>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</si>
  <si>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</si>
  <si>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</si>
  <si>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</si>
  <si>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</si>
  <si>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</si>
  <si>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</si>
  <si>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</si>
  <si>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</si>
  <si>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</si>
  <si>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</si>
  <si>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</si>
  <si>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</si>
  <si>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</si>
  <si>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</si>
  <si>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</si>
  <si>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</si>
  <si>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</si>
  <si>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</si>
  <si>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</si>
  <si>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</si>
  <si>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</si>
  <si>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</si>
  <si>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</si>
  <si>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</si>
  <si>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</si>
  <si>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</si>
  <si>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</si>
  <si>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</si>
  <si>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</si>
  <si>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</si>
  <si>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</si>
  <si>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</si>
  <si>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</si>
  <si>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</si>
  <si>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</si>
  <si>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</si>
  <si>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</si>
  <si>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</si>
  <si>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</si>
  <si>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</si>
  <si>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</si>
  <si>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</si>
  <si>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</si>
  <si>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</si>
  <si>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</si>
  <si>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</si>
  <si>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</si>
  <si>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</si>
  <si>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</si>
  <si>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</si>
  <si>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</si>
  <si>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</si>
  <si>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</si>
  <si>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</si>
  <si>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</si>
  <si>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</si>
  <si>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</si>
  <si>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</si>
  <si>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</si>
  <si>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</si>
  <si>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</si>
  <si>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</si>
  <si>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</si>
  <si>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</si>
  <si>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</si>
  <si>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</si>
  <si>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</si>
  <si>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</si>
  <si>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</si>
  <si>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</si>
  <si>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</si>
  <si>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</si>
  <si>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</si>
  <si>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</si>
  <si>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</si>
  <si>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</si>
  <si>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</si>
  <si>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</si>
  <si>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</si>
  <si>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</si>
  <si>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</si>
  <si>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</si>
  <si>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</si>
  <si>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</si>
  <si>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</si>
  <si>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</si>
  <si>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</si>
  <si>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</si>
  <si>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</si>
  <si>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</si>
  <si>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</si>
  <si>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</si>
  <si>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</si>
  <si>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</si>
  <si>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</si>
  <si>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</si>
  <si>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</si>
  <si>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</si>
  <si>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</si>
  <si>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</si>
  <si>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</si>
  <si>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</si>
  <si>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</si>
  <si>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</si>
  <si>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</si>
  <si>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</si>
  <si>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</si>
  <si>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</si>
  <si>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</si>
  <si>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</si>
  <si>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</si>
  <si>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</si>
  <si>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</si>
  <si>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</si>
  <si>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</si>
  <si>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</si>
  <si>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</si>
  <si>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</si>
  <si>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</si>
  <si>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</si>
  <si>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</si>
  <si>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</si>
  <si>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</si>
  <si>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</si>
  <si>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</si>
  <si>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</si>
  <si>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</si>
  <si>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</si>
  <si>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</si>
  <si>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</si>
  <si>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</si>
  <si>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</si>
  <si>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</si>
  <si>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</si>
  <si>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</si>
  <si>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</si>
  <si>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</si>
  <si>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</si>
  <si>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</si>
  <si>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</si>
  <si>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</si>
  <si>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</si>
  <si>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</si>
  <si>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</si>
  <si>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</si>
  <si>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</si>
  <si>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</si>
  <si>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</si>
  <si>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</si>
  <si>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</si>
  <si>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</si>
  <si>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</si>
  <si>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</si>
  <si>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</si>
  <si>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</si>
  <si>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</si>
  <si>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</si>
  <si>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</si>
  <si>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</si>
  <si>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</si>
  <si>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</si>
  <si>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</si>
  <si>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</si>
  <si>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</si>
  <si>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</si>
  <si>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</si>
  <si>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</si>
  <si>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</si>
  <si>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</si>
  <si>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</si>
  <si>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</si>
  <si>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</si>
  <si>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</si>
  <si>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</si>
  <si>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</si>
  <si>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</si>
  <si>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</si>
  <si>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</si>
  <si>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</si>
  <si>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</si>
  <si>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</si>
  <si>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</si>
  <si>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</si>
  <si>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</si>
  <si>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</si>
  <si>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</si>
  <si>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</si>
  <si>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</si>
  <si>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</si>
  <si>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</si>
  <si>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</si>
  <si>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</si>
  <si>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</si>
  <si>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</si>
  <si>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</si>
  <si>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</si>
  <si>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</si>
  <si>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</si>
  <si>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</si>
  <si>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</si>
  <si>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</si>
  <si>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</si>
  <si>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</si>
  <si>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</si>
  <si>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</si>
  <si>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</si>
  <si>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</si>
  <si>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</si>
  <si>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</si>
  <si>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</si>
  <si>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</si>
  <si>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</si>
  <si>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</si>
  <si>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</si>
  <si>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</si>
  <si>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</si>
  <si>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</si>
  <si>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</si>
  <si>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</si>
  <si>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</si>
  <si>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</si>
  <si>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</si>
  <si>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</si>
  <si>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</si>
  <si>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</si>
  <si>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</si>
  <si>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</si>
  <si>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</si>
  <si>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</si>
  <si>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</si>
  <si>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</si>
  <si>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</si>
  <si>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</si>
  <si>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</si>
  <si>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</si>
  <si>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</si>
  <si>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</si>
  <si>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</si>
  <si>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</si>
  <si>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</si>
  <si>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</si>
  <si>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</si>
  <si>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</si>
  <si>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</si>
  <si>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</si>
  <si>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</si>
  <si>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</si>
  <si>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</si>
  <si>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</si>
  <si>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</si>
  <si>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</si>
  <si>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</si>
  <si>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</si>
  <si>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</si>
  <si>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</si>
  <si>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</si>
  <si>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</si>
  <si>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</si>
  <si>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</si>
  <si>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</si>
  <si>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</si>
  <si>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</si>
  <si>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</si>
  <si>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</si>
  <si>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</si>
  <si>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</si>
  <si>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</si>
  <si>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</si>
  <si>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</si>
  <si>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</si>
  <si>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</si>
  <si>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</si>
  <si>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</si>
  <si>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</si>
  <si>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</si>
  <si>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</si>
  <si>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</si>
  <si>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</si>
  <si>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</si>
  <si>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</si>
  <si>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</si>
  <si>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</si>
  <si>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</si>
  <si>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</si>
  <si>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</si>
  <si>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</si>
  <si>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</si>
  <si>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</si>
  <si>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</si>
  <si>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</si>
  <si>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</si>
  <si>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</si>
  <si>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</si>
  <si>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</si>
  <si>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</si>
  <si>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</si>
  <si>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</si>
  <si>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</si>
  <si>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</si>
  <si>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</si>
  <si>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</si>
  <si>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</si>
  <si>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</si>
  <si>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</si>
  <si>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</si>
  <si>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</si>
  <si>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</si>
  <si>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</si>
  <si>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</si>
  <si>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</si>
  <si>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</si>
  <si>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</si>
  <si>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</si>
  <si>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</si>
  <si>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</si>
  <si>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</si>
  <si>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</si>
  <si>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</si>
  <si>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</si>
  <si>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</si>
  <si>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</si>
  <si>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</si>
  <si>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</si>
  <si>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</si>
  <si>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</si>
  <si>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</si>
  <si>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</si>
  <si>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</si>
  <si>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</si>
  <si>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</si>
  <si>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</si>
  <si>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</si>
  <si>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</si>
  <si>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</si>
  <si>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</si>
  <si>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</si>
  <si>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</si>
  <si>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</si>
  <si>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</si>
  <si>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</si>
  <si>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</si>
  <si>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</si>
  <si>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</si>
  <si>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</si>
  <si>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</si>
  <si>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</si>
  <si>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</si>
  <si>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</si>
  <si>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</si>
  <si>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</si>
  <si>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</si>
  <si>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</si>
  <si>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</si>
  <si>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</si>
  <si>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</si>
  <si>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</si>
  <si>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</si>
  <si>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</si>
  <si>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</si>
  <si>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</si>
  <si>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</si>
  <si>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</si>
  <si>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</si>
  <si>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</si>
  <si>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</si>
  <si>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</si>
  <si>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</si>
  <si>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</si>
  <si>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</si>
  <si>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</si>
  <si>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</si>
  <si>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</si>
  <si>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</si>
  <si>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</si>
  <si>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</si>
  <si>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</si>
  <si>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</si>
  <si>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</si>
  <si>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</si>
  <si>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</si>
  <si>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</si>
  <si>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</si>
  <si>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</si>
  <si>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</si>
  <si>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</si>
  <si>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</si>
  <si>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</si>
  <si>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</si>
  <si>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</si>
  <si>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</si>
  <si>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</si>
  <si>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</si>
  <si>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</si>
  <si>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</si>
  <si>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</si>
  <si>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</si>
  <si>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</si>
  <si>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</si>
  <si>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</si>
  <si>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</si>
  <si>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</si>
  <si>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</si>
  <si>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</si>
  <si>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</si>
  <si>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</si>
  <si>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</si>
  <si>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</si>
  <si>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</si>
  <si>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</si>
  <si>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</si>
  <si>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</si>
  <si>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</si>
  <si>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</si>
  <si>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</si>
  <si>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</si>
  <si>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</si>
  <si>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</si>
  <si>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</si>
  <si>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</si>
  <si>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</si>
  <si>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</si>
  <si>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</si>
  <si>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</si>
  <si>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</si>
  <si>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</si>
  <si>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</si>
  <si>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</si>
  <si>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</si>
  <si>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</si>
  <si>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</si>
  <si>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</si>
  <si>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</si>
  <si>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</si>
  <si>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</si>
  <si>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</si>
  <si>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</si>
  <si>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</si>
  <si>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</si>
  <si>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</si>
  <si>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</si>
  <si>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</si>
  <si>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</si>
  <si>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</si>
  <si>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</si>
  <si>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</si>
  <si>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</si>
  <si>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</si>
  <si>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</si>
  <si>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</si>
  <si>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</si>
  <si>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</si>
  <si>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</si>
  <si>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</si>
  <si>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</si>
  <si>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</si>
  <si>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</si>
  <si>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</si>
  <si>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</si>
  <si>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</si>
  <si>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</si>
  <si>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</si>
  <si>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</si>
  <si>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</si>
  <si>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</si>
  <si>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</si>
  <si>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</si>
  <si>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</si>
  <si>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</si>
  <si>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</si>
  <si>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</si>
  <si>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</si>
  <si>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</si>
  <si>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</si>
  <si>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</si>
  <si>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</si>
  <si>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</si>
  <si>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</si>
  <si>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</si>
  <si>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</si>
  <si>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</si>
  <si>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</si>
  <si>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</si>
  <si>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</si>
  <si>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</si>
  <si>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</si>
  <si>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</si>
  <si>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</si>
  <si>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</si>
  <si>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</si>
  <si>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</si>
  <si>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</si>
  <si>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</si>
  <si>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</si>
  <si>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</si>
  <si>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</si>
  <si>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</si>
  <si>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</si>
  <si>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</si>
  <si>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</si>
  <si>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</si>
  <si>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</si>
  <si>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</si>
  <si>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</si>
  <si>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</si>
  <si>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</si>
  <si>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</si>
  <si>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</si>
  <si>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</si>
  <si>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</si>
  <si>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</si>
  <si>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</si>
  <si>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</si>
  <si>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</si>
  <si>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</si>
  <si>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</si>
  <si>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</si>
  <si>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</si>
  <si>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</si>
  <si>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</si>
  <si>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</si>
  <si>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</si>
  <si>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</si>
  <si>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</si>
  <si>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</si>
  <si>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</si>
  <si>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</si>
  <si>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</si>
  <si>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</si>
  <si>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</si>
  <si>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</si>
  <si>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</si>
  <si>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</si>
  <si>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</si>
  <si>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</si>
  <si>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</si>
  <si>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</si>
  <si>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</si>
  <si>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</si>
  <si>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</si>
  <si>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</si>
  <si>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</si>
  <si>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</si>
  <si>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</si>
  <si>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</si>
  <si>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</si>
  <si>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</si>
  <si>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</si>
  <si>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</si>
  <si>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</si>
  <si>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</si>
  <si>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</si>
  <si>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</si>
  <si>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</si>
  <si>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</si>
  <si>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</si>
  <si>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</si>
  <si>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</si>
  <si>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</si>
  <si>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</si>
  <si>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</si>
  <si>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</si>
  <si>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</si>
  <si>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</si>
  <si>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</si>
  <si>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</si>
  <si>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</si>
  <si>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</si>
  <si>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</si>
  <si>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</si>
  <si>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</si>
  <si>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</si>
  <si>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</si>
  <si>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</si>
  <si>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</si>
  <si>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</si>
  <si>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</si>
  <si>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</si>
  <si>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</si>
  <si>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</si>
  <si>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</si>
  <si>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</si>
  <si>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</si>
  <si>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</si>
  <si>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</si>
  <si>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</si>
  <si>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</si>
  <si>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</si>
  <si>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</si>
  <si>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</si>
  <si>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</si>
  <si>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</si>
  <si>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</si>
  <si>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</si>
  <si>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</si>
  <si>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</si>
  <si>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</si>
  <si>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</si>
  <si>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</si>
  <si>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</si>
  <si>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</si>
  <si>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</si>
  <si>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</si>
  <si>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</si>
  <si>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</si>
  <si>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</si>
  <si>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</si>
  <si>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</si>
  <si>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</si>
  <si>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</si>
  <si>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</si>
  <si>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</si>
  <si>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</si>
  <si>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</si>
  <si>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</si>
  <si>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</si>
  <si>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</si>
  <si>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</si>
  <si>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</si>
  <si>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</si>
  <si>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</si>
  <si>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</si>
  <si>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</si>
  <si>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</si>
  <si>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</si>
  <si>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</si>
  <si>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</si>
  <si>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</si>
  <si>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</si>
  <si>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</si>
  <si>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</si>
  <si>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</si>
  <si>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</si>
  <si>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</si>
  <si>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</si>
  <si>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</si>
  <si>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</si>
  <si>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</si>
  <si>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</si>
  <si>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</si>
  <si>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</si>
  <si>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</si>
  <si>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</si>
  <si>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</si>
  <si>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</si>
  <si>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</si>
  <si>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</si>
  <si>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</si>
  <si>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</si>
  <si>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</si>
  <si>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</si>
  <si>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</si>
  <si>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</si>
  <si>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</si>
  <si>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</si>
  <si>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</si>
  <si>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</si>
  <si>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</si>
  <si>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</si>
  <si>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</si>
  <si>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</si>
  <si>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</si>
  <si>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</si>
  <si>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</si>
  <si>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</si>
  <si>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</si>
  <si>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</si>
  <si>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</si>
  <si>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</si>
  <si>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</si>
  <si>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</si>
  <si>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</si>
  <si>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</si>
  <si>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</si>
  <si>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</si>
  <si>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</si>
  <si>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</si>
  <si>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</si>
  <si>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</si>
  <si>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</si>
  <si>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</si>
  <si>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</si>
  <si>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</si>
  <si>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</si>
  <si>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</si>
  <si>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</si>
  <si>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</si>
  <si>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</si>
  <si>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</si>
  <si>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</si>
  <si>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</si>
  <si>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</si>
  <si>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</si>
  <si>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</si>
  <si>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</si>
  <si>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</si>
  <si>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</si>
  <si>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</si>
  <si>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</si>
  <si>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</si>
  <si>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</si>
  <si>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</si>
  <si>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</si>
  <si>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</si>
  <si>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</si>
  <si>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</si>
  <si>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</si>
  <si>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</si>
  <si>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</si>
  <si>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</si>
  <si>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</si>
  <si>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</si>
  <si>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</si>
  <si>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</si>
  <si>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</si>
  <si>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</si>
  <si>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</si>
  <si>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</si>
  <si>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</si>
  <si>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</si>
  <si>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</si>
  <si>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</si>
  <si>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</si>
  <si>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</si>
  <si>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</si>
  <si>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</si>
  <si>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</si>
  <si>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</si>
  <si>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</si>
  <si>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</si>
  <si>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</si>
  <si>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</si>
  <si>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</si>
  <si>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</si>
  <si>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</si>
  <si>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</si>
  <si>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</si>
  <si>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</si>
  <si>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</si>
  <si>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</si>
  <si>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</si>
  <si>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</si>
  <si>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</si>
  <si>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</si>
  <si>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</si>
  <si>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</si>
  <si>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</si>
  <si>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</si>
  <si>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</si>
  <si>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</si>
  <si>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</si>
  <si>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</si>
  <si>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</si>
  <si>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</si>
  <si>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</si>
  <si>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</si>
  <si>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</si>
  <si>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</si>
  <si>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</si>
  <si>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</si>
  <si>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</si>
  <si>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</si>
  <si>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</si>
  <si>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</si>
  <si>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</si>
  <si>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</si>
  <si>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</si>
  <si>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</si>
  <si>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</si>
  <si>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</si>
  <si>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</si>
  <si>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</si>
  <si>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</si>
  <si>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</si>
  <si>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</si>
  <si>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</si>
  <si>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</si>
  <si>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</si>
  <si>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</si>
  <si>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</si>
  <si>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</si>
  <si>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</si>
  <si>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</si>
  <si>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</si>
  <si>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</si>
  <si>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</si>
  <si>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</si>
  <si>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</si>
  <si>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</si>
  <si>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</si>
  <si>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</si>
  <si>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</si>
  <si>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</si>
  <si>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</si>
  <si>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</si>
  <si>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</si>
  <si>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</si>
  <si>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</si>
  <si>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</si>
  <si>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</si>
  <si>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</si>
  <si>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</si>
  <si>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</si>
  <si>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</si>
  <si>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</si>
  <si>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</si>
  <si>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</si>
  <si>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</si>
  <si>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</si>
  <si>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</si>
  <si>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</si>
  <si>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</si>
  <si>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</si>
  <si>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</si>
  <si>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</si>
  <si>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</si>
  <si>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</si>
  <si>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</si>
  <si>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</si>
  <si>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</si>
  <si>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</si>
  <si>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</si>
  <si>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</si>
  <si>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</si>
  <si>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</si>
  <si>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</si>
  <si>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</si>
  <si>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</si>
  <si>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</si>
  <si>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</si>
  <si>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</si>
  <si>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</si>
  <si>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</si>
  <si>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</si>
  <si>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</si>
  <si>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</si>
  <si>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</si>
  <si>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</si>
  <si>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</si>
  <si>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</si>
  <si>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</si>
  <si>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</si>
  <si>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</si>
  <si>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</si>
  <si>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</si>
  <si>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</si>
  <si>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</si>
  <si>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</si>
  <si>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</si>
  <si>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</si>
  <si>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</si>
  <si>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</si>
  <si>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</si>
  <si>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</si>
  <si>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</si>
  <si>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</si>
  <si>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</si>
  <si>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</si>
  <si>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</si>
  <si>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</si>
  <si>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</si>
  <si>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</si>
  <si>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</si>
  <si>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</si>
  <si>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</si>
  <si>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</si>
  <si>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</si>
  <si>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</si>
  <si>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</si>
  <si>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</si>
  <si>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</si>
  <si>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</si>
  <si>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</si>
  <si>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</si>
  <si>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</si>
  <si>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</si>
  <si>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</si>
  <si>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</si>
  <si>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</si>
  <si>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</si>
  <si>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</si>
  <si>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</si>
  <si>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</si>
  <si>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</si>
  <si>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</si>
  <si>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</si>
  <si>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</si>
  <si>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</si>
  <si>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</si>
  <si>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</si>
  <si>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</si>
  <si>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</si>
  <si>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</si>
  <si>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</si>
  <si>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</si>
  <si>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</si>
  <si>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</si>
  <si>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</si>
  <si>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</si>
  <si>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</si>
  <si>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</si>
  <si>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</si>
  <si>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</si>
  <si>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</si>
  <si>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</si>
  <si>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</si>
  <si>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</si>
  <si>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</si>
  <si>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</si>
  <si>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</si>
  <si>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</si>
  <si>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</si>
  <si>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</si>
  <si>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</si>
  <si>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</si>
  <si>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</si>
  <si>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</si>
  <si>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</si>
  <si>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</si>
  <si>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</si>
  <si>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</si>
  <si>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</si>
  <si>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</si>
  <si>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</si>
  <si>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</si>
  <si>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</si>
  <si>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</si>
  <si>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</si>
  <si>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</si>
  <si>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</si>
  <si>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</si>
  <si>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</si>
  <si>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</si>
  <si>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</si>
  <si>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</si>
  <si>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</si>
  <si>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</si>
  <si>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</si>
  <si>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</si>
  <si>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</si>
  <si>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</si>
  <si>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</si>
  <si>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</si>
  <si>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</si>
  <si>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</si>
  <si>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</si>
  <si>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</si>
  <si>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</si>
  <si>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</si>
  <si>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</si>
  <si>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</si>
  <si>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</si>
  <si>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</si>
  <si>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</si>
  <si>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</si>
  <si>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</si>
  <si>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</si>
  <si>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</si>
  <si>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</si>
  <si>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</si>
  <si>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</si>
  <si>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</si>
  <si>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</si>
  <si>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</si>
  <si>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</si>
  <si>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</si>
  <si>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</si>
  <si>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</si>
  <si>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</si>
  <si>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</si>
  <si>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</si>
  <si>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</si>
  <si>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</si>
  <si>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</si>
  <si>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</si>
  <si>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</si>
  <si>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</si>
  <si>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</si>
  <si>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</si>
  <si>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</si>
  <si>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</si>
  <si>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</si>
  <si>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</si>
  <si>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</si>
  <si>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</si>
  <si>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</si>
  <si>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</si>
  <si>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</si>
  <si>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</si>
  <si>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</si>
  <si>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</si>
  <si>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</si>
  <si>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</si>
  <si>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</si>
  <si>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</si>
  <si>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</si>
  <si>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</si>
  <si>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</si>
  <si>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</si>
  <si>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</si>
  <si>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</si>
  <si>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</si>
  <si>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</si>
  <si>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</si>
  <si>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</si>
  <si>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</si>
  <si>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</si>
  <si>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</si>
  <si>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</si>
  <si>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</si>
  <si>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</si>
  <si>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</si>
  <si>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</si>
  <si>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</si>
  <si>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</si>
  <si>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</si>
  <si>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</si>
  <si>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</si>
  <si>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</si>
  <si>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</si>
  <si>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</si>
  <si>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</si>
  <si>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</si>
  <si>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</si>
  <si>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</si>
  <si>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</si>
  <si>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</si>
  <si>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</si>
  <si>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</si>
  <si>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</si>
  <si>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</si>
  <si>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</si>
  <si>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</si>
  <si>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</si>
  <si>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</si>
  <si>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</si>
  <si>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</si>
  <si>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</si>
  <si>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</si>
  <si>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</si>
  <si>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</si>
  <si>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</si>
  <si>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</si>
  <si>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</si>
  <si>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</si>
  <si>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</si>
  <si>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</si>
  <si>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</si>
  <si>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</si>
  <si>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</si>
  <si>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</si>
  <si>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</si>
  <si>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</si>
  <si>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</si>
  <si>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</si>
  <si>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</si>
  <si>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</si>
  <si>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</si>
  <si>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</si>
  <si>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</si>
  <si>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</si>
  <si>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</si>
  <si>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</si>
  <si>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</si>
  <si>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</si>
  <si>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</si>
  <si>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</si>
  <si>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</si>
  <si>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</si>
  <si>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</si>
  <si>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</si>
  <si>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</si>
  <si>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</si>
  <si>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</si>
  <si>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</si>
  <si>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</si>
  <si>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</si>
  <si>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</si>
  <si>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</si>
  <si>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</si>
  <si>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</si>
  <si>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</si>
  <si>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</si>
  <si>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</si>
  <si>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</si>
  <si>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</si>
  <si>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</si>
  <si>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</si>
  <si>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</si>
  <si>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</si>
  <si>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</si>
  <si>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</si>
  <si>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</si>
  <si>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</si>
  <si>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</si>
  <si>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</si>
  <si>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</si>
  <si>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</si>
  <si>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</si>
  <si>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</si>
  <si>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</si>
  <si>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</si>
  <si>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</si>
  <si>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</si>
  <si>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</si>
  <si>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</si>
  <si>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</si>
  <si>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</si>
  <si>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</si>
  <si>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</si>
  <si>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</si>
  <si>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</si>
  <si>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</si>
  <si>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</si>
  <si>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</si>
  <si>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</si>
  <si>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</si>
  <si>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</si>
  <si>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</si>
  <si>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</si>
  <si>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</si>
  <si>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</si>
  <si>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</si>
  <si>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</si>
  <si>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</si>
  <si>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</si>
  <si>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</si>
  <si>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</si>
  <si>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</si>
  <si>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</si>
  <si>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</si>
  <si>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</si>
  <si>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</si>
  <si>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</si>
  <si>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</si>
  <si>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</si>
  <si>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</si>
  <si>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</si>
  <si>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</si>
  <si>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</si>
  <si>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</si>
  <si>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</si>
  <si>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</si>
  <si>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</si>
  <si>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</si>
  <si>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</si>
  <si>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</si>
  <si>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</si>
  <si>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</si>
  <si>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</si>
  <si>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</si>
  <si>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</si>
  <si>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</si>
  <si>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</si>
  <si>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</si>
  <si>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</si>
  <si>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</si>
  <si>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</si>
  <si>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</si>
  <si>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</si>
  <si>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</si>
  <si>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</si>
  <si>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</si>
  <si>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</si>
  <si>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</si>
  <si>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</si>
  <si>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</si>
  <si>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</si>
  <si>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</si>
  <si>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</si>
  <si>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</si>
  <si>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</si>
  <si>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</si>
  <si>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</si>
  <si>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</si>
  <si>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</si>
  <si>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</si>
  <si>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</si>
  <si>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</si>
  <si>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</si>
  <si>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</si>
  <si>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</si>
  <si>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</si>
  <si>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</si>
  <si>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</si>
  <si>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</si>
  <si>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</si>
  <si>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</si>
  <si>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</si>
  <si>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</si>
  <si>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</si>
  <si>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</si>
  <si>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</si>
  <si>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</si>
  <si>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</si>
  <si>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</si>
  <si>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</si>
  <si>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</si>
  <si>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</si>
  <si>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</si>
  <si>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</si>
  <si>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</si>
  <si>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</si>
  <si>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</si>
  <si>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</si>
  <si>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</si>
  <si>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</si>
  <si>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</si>
  <si>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</si>
  <si>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</si>
  <si>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</si>
  <si>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</si>
  <si>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</si>
  <si>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</si>
  <si>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</si>
  <si>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</si>
  <si>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</si>
  <si>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</si>
  <si>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</si>
  <si>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</si>
  <si>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</si>
  <si>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</si>
  <si>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</si>
  <si>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</si>
  <si>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</si>
  <si>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</si>
  <si>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</si>
  <si>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</si>
  <si>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</si>
  <si>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</si>
  <si>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</si>
  <si>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</si>
  <si>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</si>
  <si>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</si>
  <si>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</si>
  <si>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</si>
  <si>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</si>
  <si>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</si>
  <si>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</si>
  <si>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</si>
  <si>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</si>
  <si>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</si>
  <si>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</si>
  <si>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</si>
  <si>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</si>
  <si>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</si>
  <si>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</si>
  <si>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</si>
  <si>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</si>
  <si>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</si>
  <si>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</si>
  <si>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</si>
  <si>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</si>
  <si>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</si>
  <si>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</si>
  <si>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</si>
  <si>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</si>
  <si>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</si>
  <si>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</si>
  <si>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</si>
  <si>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</si>
  <si>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</si>
  <si>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</si>
  <si>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</si>
  <si>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</si>
  <si>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</si>
  <si>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</si>
  <si>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</si>
  <si>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</si>
  <si>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</si>
  <si>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</si>
  <si>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</si>
  <si>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</si>
  <si>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</si>
  <si>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</si>
  <si>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</si>
  <si>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</si>
  <si>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</si>
  <si>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</si>
  <si>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</si>
  <si>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</si>
  <si>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</si>
  <si>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</si>
  <si>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</si>
  <si>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</si>
  <si>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</si>
  <si>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</si>
  <si>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</si>
  <si>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</si>
  <si>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</si>
  <si>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</si>
  <si>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</si>
  <si>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</si>
  <si>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</si>
  <si>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</si>
  <si>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</si>
  <si>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</si>
  <si>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</si>
  <si>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</si>
  <si>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</si>
  <si>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</si>
  <si>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</si>
  <si>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</si>
  <si>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</si>
  <si>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</si>
  <si>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</si>
  <si>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</si>
  <si>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</si>
  <si>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</si>
  <si>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</si>
  <si>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</si>
  <si>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</si>
  <si>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</si>
  <si>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</si>
  <si>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</si>
  <si>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</si>
  <si>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</si>
  <si>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</si>
  <si>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</si>
  <si>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</si>
  <si>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</si>
  <si>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</si>
  <si>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</si>
  <si>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</si>
  <si>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</si>
  <si>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</si>
  <si>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</si>
  <si>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</si>
  <si>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</si>
  <si>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</si>
  <si>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</si>
  <si>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</si>
  <si>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</si>
  <si>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</si>
  <si>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</si>
  <si>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</si>
  <si>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</si>
  <si>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</si>
  <si>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</si>
  <si>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</si>
  <si>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</si>
  <si>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</si>
  <si>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</si>
  <si>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</si>
  <si>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</si>
  <si>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</si>
  <si>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</si>
  <si>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</si>
  <si>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</si>
  <si>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</si>
  <si>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</si>
  <si>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</si>
  <si>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</si>
  <si>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</si>
  <si>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</si>
  <si>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</si>
  <si>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</si>
  <si>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</si>
  <si>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</si>
  <si>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</si>
  <si>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</si>
  <si>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</si>
  <si>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</si>
  <si>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</si>
  <si>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</si>
  <si>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</si>
  <si>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</si>
  <si>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</si>
  <si>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</si>
  <si>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</si>
  <si>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</si>
  <si>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</si>
  <si>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</si>
  <si>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</si>
  <si>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</si>
  <si>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</si>
  <si>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</si>
  <si>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</si>
  <si>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</si>
  <si>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</si>
  <si>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</si>
  <si>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</si>
  <si>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</si>
  <si>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</si>
  <si>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</si>
  <si>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</si>
  <si>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</si>
  <si>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</si>
  <si>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</si>
  <si>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</si>
  <si>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</si>
  <si>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</si>
  <si>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</si>
  <si>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</si>
  <si>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</si>
  <si>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</si>
  <si>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</si>
  <si>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</si>
  <si>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</si>
  <si>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</si>
  <si>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</si>
  <si>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</si>
  <si>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</si>
  <si>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</si>
  <si>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</si>
  <si>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</si>
  <si>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</si>
  <si>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</si>
  <si>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</si>
  <si>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</si>
  <si>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</si>
  <si>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</si>
  <si>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</si>
  <si>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</si>
  <si>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</si>
  <si>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</si>
  <si>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</si>
  <si>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</si>
  <si>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</si>
  <si>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</si>
  <si>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</si>
  <si>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</si>
  <si>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</si>
  <si>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</si>
  <si>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</si>
  <si>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</si>
  <si>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</si>
  <si>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</si>
  <si>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</si>
  <si>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</si>
  <si>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</si>
  <si>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</si>
  <si>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</si>
  <si>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</si>
  <si>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</si>
  <si>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</si>
  <si>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</si>
  <si>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</si>
  <si>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</si>
  <si>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</si>
  <si>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</si>
  <si>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</si>
  <si>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</si>
  <si>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</si>
  <si>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</si>
  <si>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</si>
  <si>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</si>
  <si>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</si>
  <si>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</si>
  <si>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</si>
  <si>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</si>
  <si>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</si>
  <si>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</si>
  <si>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</si>
  <si>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</si>
  <si>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</si>
  <si>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</si>
  <si>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</si>
  <si>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</si>
  <si>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</si>
  <si>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</si>
  <si>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</si>
  <si>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</si>
  <si>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</si>
  <si>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</si>
  <si>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</si>
  <si>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</si>
  <si>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</si>
  <si>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</si>
  <si>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</si>
  <si>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</si>
  <si>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</si>
  <si>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</si>
  <si>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</si>
  <si>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</si>
  <si>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</si>
  <si>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</si>
  <si>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</si>
  <si>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</si>
  <si>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</si>
  <si>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</si>
  <si>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</si>
  <si>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</si>
  <si>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</si>
  <si>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</si>
  <si>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</si>
  <si>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</si>
  <si>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</si>
  <si>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</si>
  <si>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</si>
  <si>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</si>
  <si>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</si>
  <si>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</si>
  <si>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</si>
  <si>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</si>
  <si>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</si>
  <si>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</si>
  <si>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</si>
  <si>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</si>
  <si>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</si>
  <si>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</si>
  <si>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</si>
  <si>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</si>
  <si>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</si>
  <si>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</si>
  <si>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</si>
  <si>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</si>
  <si>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</si>
  <si>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</si>
  <si>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</si>
  <si>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</si>
  <si>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</si>
  <si>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</si>
  <si>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</si>
  <si>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</si>
  <si>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</si>
  <si>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</si>
  <si>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</si>
  <si>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</si>
  <si>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</si>
  <si>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</si>
  <si>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</si>
  <si>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</si>
  <si>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</si>
  <si>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</si>
  <si>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</si>
  <si>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</si>
  <si>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</si>
  <si>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</si>
  <si>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</si>
  <si>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</si>
  <si>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</si>
  <si>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</si>
  <si>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</si>
  <si>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</si>
  <si>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</si>
  <si>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</si>
  <si>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</si>
  <si>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</si>
  <si>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</si>
  <si>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</si>
  <si>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</si>
  <si>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</si>
  <si>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</si>
  <si>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</si>
  <si>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</si>
  <si>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</si>
  <si>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</si>
  <si>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</si>
  <si>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</si>
  <si>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</si>
  <si>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</si>
  <si>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</si>
  <si>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</si>
  <si>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</si>
  <si>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</si>
  <si>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</si>
  <si>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</si>
  <si>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</si>
  <si>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</si>
  <si>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</si>
  <si>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</si>
  <si>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</si>
  <si>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</si>
  <si>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</si>
  <si>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</si>
  <si>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</si>
  <si>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</si>
  <si>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</si>
  <si>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</si>
  <si>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</si>
  <si>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</si>
  <si>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</si>
  <si>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</si>
  <si>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</si>
  <si>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</si>
  <si>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</si>
  <si>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</si>
  <si>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</si>
  <si>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</si>
  <si>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</si>
  <si>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</si>
  <si>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</si>
  <si>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</si>
  <si>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</si>
  <si>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</si>
  <si>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</si>
  <si>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</si>
  <si>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</si>
  <si>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</si>
  <si>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</si>
  <si>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</si>
  <si>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</si>
  <si>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</si>
  <si>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</si>
  <si>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</si>
  <si>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</si>
  <si>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</si>
  <si>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</si>
  <si>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</si>
  <si>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</si>
  <si>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</si>
  <si>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</si>
  <si>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</si>
  <si>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</si>
  <si>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</si>
  <si>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</si>
  <si>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</si>
  <si>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</si>
  <si>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</si>
  <si>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</si>
  <si>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</si>
  <si>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</si>
  <si>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</si>
  <si>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</si>
  <si>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</si>
  <si>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</si>
  <si>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</si>
  <si>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</si>
  <si>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</si>
  <si>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</si>
  <si>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</si>
  <si>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</si>
  <si>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</si>
  <si>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</si>
  <si>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</si>
  <si>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</si>
  <si>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</si>
  <si>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</si>
  <si>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</si>
  <si>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</si>
  <si>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</si>
  <si>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</si>
  <si>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</si>
  <si>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</si>
  <si>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</si>
  <si>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</si>
  <si>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</si>
  <si>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</si>
  <si>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</si>
  <si>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</si>
  <si>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</si>
  <si>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</si>
  <si>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</si>
  <si>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</si>
  <si>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</si>
  <si>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</si>
  <si>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</si>
  <si>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</si>
  <si>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</si>
  <si>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</si>
  <si>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</si>
  <si>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</si>
  <si>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</si>
  <si>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</si>
  <si>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</si>
  <si>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</si>
  <si>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</si>
  <si>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</si>
  <si>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</si>
  <si>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</si>
  <si>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</si>
  <si>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</si>
  <si>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</si>
  <si>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</si>
  <si>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</si>
  <si>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</si>
  <si>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</si>
  <si>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</si>
  <si>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</si>
  <si>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</si>
  <si>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</si>
  <si>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</si>
  <si>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</si>
  <si>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</si>
  <si>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</si>
  <si>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</si>
  <si>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</si>
  <si>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</si>
  <si>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</si>
  <si>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</si>
  <si>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</si>
  <si>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</si>
  <si>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</si>
  <si>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</si>
  <si>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</si>
  <si>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</si>
  <si>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</si>
  <si>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</si>
  <si>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</si>
  <si>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</si>
  <si>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</si>
  <si>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</si>
  <si>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</si>
  <si>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</si>
  <si>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</si>
  <si>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</si>
  <si>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</si>
  <si>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</si>
  <si>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</si>
  <si>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</si>
  <si>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</si>
  <si>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</si>
  <si>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</si>
  <si>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</si>
  <si>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</si>
  <si>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</si>
  <si>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</si>
  <si>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</si>
  <si>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</si>
  <si>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</si>
  <si>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</si>
  <si>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</si>
  <si>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</si>
  <si>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</si>
  <si>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</si>
  <si>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</si>
  <si>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</si>
  <si>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</si>
  <si>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</si>
  <si>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</si>
  <si>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</si>
  <si>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</si>
  <si>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</si>
  <si>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</si>
  <si>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</si>
  <si>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</si>
  <si>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</si>
  <si>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</si>
  <si>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</si>
  <si>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</si>
  <si>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</si>
  <si>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</si>
  <si>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</si>
  <si>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</si>
  <si>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</si>
  <si>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</si>
  <si>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</si>
  <si>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</si>
  <si>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</si>
  <si>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</si>
  <si>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</si>
  <si>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</si>
  <si>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</si>
  <si>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</si>
  <si>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</si>
  <si>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</si>
  <si>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</si>
  <si>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</si>
  <si>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</si>
  <si>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</si>
  <si>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</si>
  <si>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</si>
  <si>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</si>
  <si>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</si>
  <si>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</si>
  <si>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</si>
  <si>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</si>
  <si>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</si>
  <si>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</si>
  <si>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</si>
  <si>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</si>
  <si>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</si>
  <si>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</si>
  <si>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</si>
  <si>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</si>
  <si>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</si>
  <si>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</si>
  <si>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</si>
  <si>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</si>
  <si>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</si>
  <si>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</si>
  <si>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</si>
  <si>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</si>
  <si>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</si>
  <si>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</si>
  <si>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</si>
  <si>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</si>
  <si>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</si>
  <si>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</si>
  <si>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</si>
  <si>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</si>
  <si>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</si>
  <si>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</si>
  <si>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</si>
  <si>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</si>
  <si>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</si>
  <si>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</si>
  <si>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</si>
  <si>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</si>
  <si>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</si>
  <si>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</si>
  <si>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</si>
  <si>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</si>
  <si>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</si>
  <si>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</si>
  <si>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</si>
  <si>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</si>
  <si>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</si>
  <si>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</si>
  <si>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</si>
  <si>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</si>
  <si>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</si>
  <si>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</si>
  <si>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</si>
  <si>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</si>
  <si>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</si>
  <si>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</si>
  <si>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</si>
  <si>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</si>
  <si>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</si>
  <si>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</si>
  <si>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</si>
  <si>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</si>
  <si>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</si>
  <si>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</si>
  <si>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</si>
  <si>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</si>
  <si>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</si>
  <si>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</si>
  <si>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</si>
  <si>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</si>
  <si>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</si>
  <si>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</si>
  <si>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</si>
  <si>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</si>
  <si>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</si>
  <si>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</si>
  <si>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</si>
  <si>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</si>
  <si>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</si>
  <si>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</si>
  <si>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</si>
  <si>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</si>
  <si>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</si>
  <si>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</si>
  <si>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</si>
  <si>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</si>
  <si>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</si>
  <si>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</si>
  <si>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</si>
  <si>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</si>
  <si>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</si>
  <si>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</si>
  <si>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</si>
  <si>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</si>
  <si>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</si>
  <si>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</si>
  <si>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</si>
  <si>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</si>
  <si>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</si>
  <si>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</si>
  <si>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</si>
  <si>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</si>
  <si>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</si>
  <si>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</si>
  <si>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</si>
  <si>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</si>
  <si>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</si>
  <si>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</si>
  <si>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</si>
  <si>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</si>
  <si>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</si>
  <si>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</si>
  <si>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</si>
  <si>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</si>
  <si>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</si>
  <si>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</si>
  <si>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</si>
  <si>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</si>
  <si>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</si>
  <si>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</si>
  <si>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</si>
  <si>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</si>
  <si>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</si>
  <si>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</si>
  <si>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</si>
  <si>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</si>
  <si>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</si>
  <si>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</si>
  <si>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</si>
  <si>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</si>
  <si>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</si>
  <si>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</si>
  <si>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</si>
  <si>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</si>
  <si>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</si>
  <si>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</si>
  <si>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</si>
  <si>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</si>
  <si>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</si>
  <si>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</si>
  <si>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</si>
  <si>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</si>
  <si>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</si>
  <si>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</si>
  <si>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</si>
  <si>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</si>
  <si>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</si>
  <si>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</si>
  <si>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</si>
  <si>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</si>
  <si>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</si>
  <si>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</si>
  <si>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</si>
  <si>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</si>
  <si>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</si>
  <si>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</si>
  <si>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</si>
  <si>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</si>
  <si>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</si>
  <si>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</si>
  <si>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</si>
  <si>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</si>
  <si>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</si>
  <si>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</si>
  <si>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</si>
  <si>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</si>
  <si>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</si>
  <si>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</si>
  <si>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</si>
  <si>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</si>
  <si>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</si>
  <si>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</si>
  <si>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</si>
  <si>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</si>
  <si>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</si>
  <si>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</si>
  <si>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</si>
  <si>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</si>
  <si>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</si>
  <si>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</si>
  <si>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</si>
  <si>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</si>
  <si>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</si>
  <si>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</si>
  <si>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</si>
  <si>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</si>
  <si>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</si>
  <si>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</si>
  <si>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</si>
  <si>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</si>
  <si>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</si>
  <si>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</si>
  <si>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</si>
  <si>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</si>
  <si>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</si>
  <si>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</si>
  <si>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</si>
  <si>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</si>
  <si>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</si>
  <si>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</si>
  <si>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</si>
  <si>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</si>
  <si>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</si>
  <si>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</si>
  <si>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</si>
  <si>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</si>
  <si>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</si>
  <si>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</si>
  <si>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</si>
  <si>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</si>
  <si>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</si>
  <si>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</si>
  <si>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</si>
  <si>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</si>
  <si>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</si>
  <si>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</si>
  <si>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</si>
  <si>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</si>
  <si>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</si>
  <si>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</si>
  <si>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</si>
  <si>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</si>
  <si>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</si>
  <si>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</si>
  <si>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</si>
  <si>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</si>
  <si>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</si>
  <si>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</si>
  <si>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</si>
  <si>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</si>
  <si>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</si>
  <si>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</si>
  <si>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</si>
  <si>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</si>
  <si>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</si>
  <si>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</si>
  <si>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</si>
  <si>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</si>
  <si>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</si>
  <si>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</si>
  <si>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</si>
  <si>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</si>
  <si>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</si>
  <si>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</si>
  <si>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</si>
  <si>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</si>
  <si>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</si>
  <si>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</si>
  <si>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</si>
  <si>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</si>
  <si>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</si>
  <si>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</si>
  <si>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</si>
  <si>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</si>
  <si>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</si>
  <si>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</si>
  <si>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</si>
  <si>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</si>
  <si>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</si>
  <si>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</si>
  <si>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</si>
  <si>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</si>
  <si>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</si>
  <si>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</si>
  <si>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</si>
  <si>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</si>
  <si>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</si>
  <si>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</si>
  <si>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</si>
  <si>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</si>
  <si>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</si>
  <si>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</si>
  <si>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</si>
  <si>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</si>
  <si>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</si>
  <si>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</si>
  <si>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</si>
  <si>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</si>
  <si>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</si>
  <si>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</si>
  <si>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</si>
  <si>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</si>
  <si>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</si>
  <si>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</si>
  <si>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</si>
  <si>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</si>
  <si>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</si>
  <si>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</si>
  <si>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</si>
  <si>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</si>
  <si>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</si>
  <si>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</si>
  <si>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</si>
  <si>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</si>
  <si>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</si>
  <si>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</si>
  <si>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</si>
  <si>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</si>
  <si>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</si>
  <si>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</si>
  <si>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</si>
  <si>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</si>
  <si>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</si>
  <si>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</si>
  <si>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</si>
  <si>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</si>
  <si>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</si>
  <si>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</si>
  <si>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</si>
  <si>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</si>
  <si>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</si>
  <si>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</si>
  <si>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</si>
  <si>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</si>
  <si>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</si>
  <si>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</si>
  <si>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</si>
  <si>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</si>
  <si>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</si>
  <si>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</si>
  <si>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</si>
  <si>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</si>
  <si>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</si>
  <si>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</si>
  <si>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</si>
  <si>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</si>
  <si>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</si>
  <si>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</si>
  <si>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</si>
  <si>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</si>
  <si>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</si>
  <si>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</si>
  <si>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</si>
  <si>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</si>
  <si>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</si>
  <si>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</si>
  <si>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</si>
  <si>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</si>
  <si>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</si>
  <si>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</si>
  <si>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</si>
  <si>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</si>
  <si>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</si>
  <si>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</si>
  <si>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</si>
  <si>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</si>
  <si>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</si>
  <si>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</si>
  <si>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</si>
  <si>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</si>
  <si>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</si>
  <si>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</si>
  <si>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</si>
  <si>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</si>
  <si>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</si>
  <si>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</si>
  <si>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</si>
  <si>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</si>
  <si>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</si>
  <si>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</si>
  <si>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</si>
  <si>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</si>
  <si>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</si>
  <si>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</si>
  <si>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</si>
  <si>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</si>
  <si>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</si>
  <si>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</si>
  <si>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</si>
  <si>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</si>
  <si>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</si>
  <si>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</si>
  <si>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</si>
  <si>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</si>
  <si>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</si>
  <si>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</si>
  <si>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</si>
  <si>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</si>
  <si>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</si>
  <si>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</si>
  <si>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</si>
  <si>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</si>
  <si>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</si>
  <si>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</si>
  <si>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</si>
  <si>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</si>
  <si>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</si>
  <si>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</si>
  <si>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</si>
  <si>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</si>
  <si>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</si>
  <si>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</si>
  <si>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</si>
  <si>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</si>
  <si>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</si>
  <si>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</si>
  <si>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</si>
  <si>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</si>
  <si>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</si>
  <si>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</si>
  <si>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</si>
  <si>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</si>
  <si>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</si>
  <si>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</si>
  <si>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</si>
  <si>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</si>
  <si>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</si>
  <si>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</si>
  <si>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</si>
  <si>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</si>
  <si>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</si>
  <si>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</si>
  <si>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</si>
  <si>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</si>
  <si>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</si>
  <si>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</si>
  <si>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</si>
  <si>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</si>
  <si>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</si>
  <si>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</si>
  <si>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</si>
  <si>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</si>
  <si>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</si>
  <si>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</si>
  <si>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</si>
  <si>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</si>
  <si>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</si>
  <si>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</si>
  <si>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</si>
  <si>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</si>
  <si>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</si>
  <si>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</si>
  <si>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</si>
  <si>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</si>
  <si>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</si>
  <si>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</si>
  <si>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</si>
  <si>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</si>
  <si>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</si>
  <si>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</si>
  <si>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</si>
  <si>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</si>
  <si>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</si>
  <si>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</si>
  <si>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</si>
  <si>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</si>
  <si>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</si>
  <si>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</si>
  <si>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</si>
  <si>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</si>
  <si>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</si>
  <si>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</si>
  <si>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</si>
  <si>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</si>
  <si>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</si>
  <si>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</si>
  <si>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</si>
  <si>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</si>
  <si>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</si>
  <si>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</si>
  <si>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</si>
  <si>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</si>
  <si>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</si>
  <si>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</si>
  <si>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</si>
  <si>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</si>
  <si>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</si>
  <si>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</si>
  <si>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</si>
  <si>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</si>
  <si>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</si>
  <si>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</si>
  <si>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</si>
  <si>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</si>
  <si>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</si>
  <si>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</si>
  <si>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</si>
  <si>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</si>
  <si>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</si>
  <si>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</si>
  <si>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</si>
  <si>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</si>
  <si>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</si>
  <si>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</si>
  <si>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</si>
  <si>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</si>
  <si>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</si>
  <si>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</si>
  <si>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</si>
  <si>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</si>
  <si>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</si>
  <si>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</si>
  <si>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</si>
  <si>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</si>
  <si>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</si>
  <si>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</si>
  <si>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</si>
  <si>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</si>
  <si>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</si>
  <si>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</si>
  <si>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</si>
  <si>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</si>
  <si>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</si>
  <si>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</si>
  <si>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</si>
  <si>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</si>
  <si>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</si>
  <si>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</si>
  <si>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</si>
  <si>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</si>
  <si>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</si>
  <si>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</si>
  <si>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</si>
  <si>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</si>
  <si>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</si>
  <si>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</si>
  <si>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</si>
  <si>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</si>
  <si>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</si>
  <si>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</si>
  <si>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</si>
  <si>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</si>
  <si>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</si>
  <si>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</si>
  <si>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</si>
  <si>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</si>
  <si>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</si>
  <si>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</si>
  <si>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</si>
  <si>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</si>
  <si>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</si>
  <si>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</si>
  <si>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</si>
  <si>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</si>
  <si>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</si>
  <si>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</si>
  <si>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</si>
  <si>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</si>
  <si>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</si>
  <si>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</si>
  <si>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</si>
  <si>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</si>
  <si>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</si>
  <si>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</si>
  <si>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</si>
  <si>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</si>
  <si>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</si>
  <si>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</si>
  <si>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</si>
  <si>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</si>
  <si>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</si>
  <si>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</si>
  <si>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</si>
  <si>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</si>
  <si>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</si>
  <si>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</si>
  <si>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</si>
  <si>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</si>
  <si>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</si>
  <si>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</si>
  <si>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</si>
  <si>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</si>
  <si>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</si>
  <si>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</si>
  <si>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</si>
  <si>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</si>
  <si>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</si>
  <si>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</si>
  <si>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</si>
  <si>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</si>
  <si>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</si>
  <si>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</si>
  <si>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</si>
  <si>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</si>
  <si>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</si>
  <si>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</si>
  <si>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</si>
  <si>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</si>
  <si>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</si>
  <si>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</si>
  <si>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</si>
  <si>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</si>
  <si>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</si>
  <si>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</si>
  <si>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</si>
  <si>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</si>
  <si>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</si>
  <si>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</si>
  <si>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</si>
  <si>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</si>
  <si>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</si>
  <si>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</si>
  <si>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</si>
  <si>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</si>
  <si>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</si>
  <si>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</si>
  <si>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</si>
  <si>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</si>
  <si>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</si>
  <si>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</si>
  <si>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</si>
  <si>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</si>
  <si>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</si>
  <si>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</si>
  <si>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</si>
  <si>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</si>
  <si>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</si>
  <si>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</si>
  <si>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</si>
  <si>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</si>
  <si>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</si>
  <si>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</si>
  <si>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</si>
  <si>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</si>
  <si>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</si>
  <si>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</si>
  <si>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</si>
  <si>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</si>
  <si>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</si>
  <si>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</si>
  <si>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</si>
  <si>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</si>
  <si>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</si>
  <si>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</si>
  <si>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</si>
  <si>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</si>
  <si>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</si>
  <si>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</si>
  <si>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</si>
  <si>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</si>
  <si>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</si>
  <si>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</si>
  <si>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</si>
  <si>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</si>
  <si>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</si>
  <si>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</si>
  <si>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</si>
  <si>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</si>
  <si>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</si>
  <si>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</si>
  <si>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</si>
  <si>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</si>
  <si>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</si>
  <si>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</si>
  <si>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</si>
  <si>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</si>
  <si>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</si>
  <si>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</si>
  <si>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</si>
  <si>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</si>
  <si>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</si>
  <si>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</si>
  <si>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</si>
  <si>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</si>
  <si>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</si>
  <si>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</si>
  <si>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</si>
  <si>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</si>
  <si>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</si>
  <si>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</si>
  <si>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</si>
  <si>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</si>
  <si>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</si>
  <si>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</si>
  <si>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</si>
  <si>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</si>
  <si>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</si>
  <si>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</si>
  <si>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</si>
  <si>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</si>
  <si>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</si>
  <si>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</si>
  <si>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</si>
  <si>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</si>
  <si>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</si>
  <si>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</si>
  <si>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</si>
  <si>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</si>
  <si>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</si>
  <si>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</si>
  <si>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</si>
  <si>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</si>
  <si>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</si>
  <si>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</si>
  <si>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</si>
  <si>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</si>
  <si>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</si>
  <si>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</si>
  <si>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</si>
  <si>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</si>
  <si>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</si>
  <si>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</si>
  <si>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</si>
  <si>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</si>
  <si>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</si>
  <si>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</si>
  <si>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</si>
  <si>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</si>
  <si>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</si>
  <si>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</si>
  <si>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</si>
  <si>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</si>
  <si>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</si>
  <si>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</si>
  <si>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</si>
  <si>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</si>
  <si>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</si>
  <si>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</si>
  <si>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</si>
  <si>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</si>
  <si>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</si>
  <si>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</si>
  <si>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</si>
  <si>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</si>
  <si>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</si>
  <si>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</si>
  <si>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</si>
  <si>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</si>
  <si>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</si>
  <si>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</si>
  <si>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</si>
  <si>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</si>
  <si>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</si>
  <si>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</si>
  <si>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</si>
  <si>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</si>
  <si>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</si>
  <si>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</si>
  <si>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</si>
  <si>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</si>
  <si>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</si>
  <si>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</si>
  <si>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</si>
  <si>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</si>
  <si>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</si>
  <si>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</si>
  <si>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</si>
  <si>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</si>
  <si>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</si>
  <si>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</si>
  <si>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</si>
  <si>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</si>
  <si>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</si>
  <si>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</si>
  <si>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</si>
  <si>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</si>
  <si>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</si>
  <si>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</si>
  <si>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</si>
  <si>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</si>
  <si>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</si>
  <si>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</si>
  <si>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</si>
  <si>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</si>
  <si>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</si>
  <si>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</si>
  <si>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</si>
  <si>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</si>
  <si>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</si>
  <si>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</si>
  <si>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</si>
  <si>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</si>
  <si>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</si>
  <si>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</si>
  <si>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</si>
  <si>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</si>
  <si>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</si>
  <si>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</si>
  <si>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</si>
  <si>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</si>
  <si>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</si>
  <si>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</si>
  <si>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</si>
  <si>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</si>
  <si>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</si>
  <si>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</si>
  <si>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</si>
  <si>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</si>
  <si>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</si>
  <si>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</si>
  <si>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</si>
  <si>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</si>
  <si>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</si>
  <si>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</si>
  <si>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</si>
  <si>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</si>
  <si>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</si>
  <si>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</si>
  <si>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</si>
  <si>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</si>
  <si>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</si>
  <si>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</si>
  <si>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</si>
  <si>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</si>
  <si>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</si>
  <si>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</si>
  <si>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</si>
  <si>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</si>
  <si>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</si>
  <si>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</si>
  <si>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</si>
  <si>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</si>
  <si>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</si>
  <si>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</si>
  <si>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</si>
  <si>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</si>
  <si>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</si>
  <si>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</si>
  <si>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</si>
  <si>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</si>
  <si>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</si>
  <si>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</si>
  <si>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</si>
  <si>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</si>
  <si>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</si>
  <si>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</si>
  <si>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</si>
  <si>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</si>
  <si>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</si>
  <si>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</si>
  <si>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</si>
  <si>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</si>
  <si>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</si>
  <si>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</si>
  <si>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</si>
  <si>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</si>
  <si>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</si>
  <si>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</si>
  <si>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</si>
  <si>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</si>
  <si>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</si>
  <si>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</si>
  <si>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</si>
  <si>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</si>
  <si>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</si>
  <si>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</si>
  <si>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</si>
  <si>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</si>
  <si>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</si>
  <si>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</si>
  <si>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</si>
  <si>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</si>
  <si>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</si>
  <si>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</si>
  <si>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</si>
  <si>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</si>
  <si>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</si>
  <si>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</si>
  <si>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</si>
  <si>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</si>
  <si>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</si>
  <si>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</si>
  <si>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</si>
  <si>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</si>
  <si>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</si>
  <si>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</si>
  <si>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</si>
  <si>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</si>
  <si>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</si>
  <si>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</si>
  <si>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</si>
  <si>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</si>
  <si>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</si>
  <si>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</si>
  <si>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</si>
  <si>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</si>
  <si>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</si>
  <si>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</si>
  <si>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</si>
  <si>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</si>
  <si>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</si>
  <si>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</si>
  <si>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</si>
  <si>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</si>
  <si>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</si>
  <si>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</si>
  <si>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</si>
  <si>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</si>
  <si>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</si>
  <si>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</si>
  <si>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</si>
  <si>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</si>
  <si>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</si>
  <si>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</si>
  <si>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</si>
  <si>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</si>
  <si>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</si>
  <si>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</si>
  <si>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</si>
  <si>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</si>
  <si>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</si>
  <si>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</si>
  <si>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</si>
  <si>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</si>
  <si>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</si>
  <si>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</si>
  <si>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</si>
  <si>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</si>
  <si>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</si>
  <si>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</si>
  <si>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</si>
  <si>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</si>
  <si>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</si>
  <si>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</si>
  <si>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</si>
  <si>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</si>
  <si>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</si>
  <si>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</si>
  <si>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</si>
  <si>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</si>
  <si>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</si>
  <si>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</si>
  <si>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</si>
  <si>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</si>
  <si>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</si>
  <si>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</si>
  <si>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</si>
  <si>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</si>
  <si>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</si>
  <si>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</si>
  <si>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</si>
  <si>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</si>
  <si>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</si>
  <si>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</si>
  <si>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</si>
  <si>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</si>
  <si>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</si>
  <si>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</si>
  <si>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</si>
  <si>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</si>
  <si>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</si>
  <si>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</si>
  <si>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</si>
  <si>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</si>
  <si>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</si>
  <si>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</si>
  <si>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</si>
  <si>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</si>
  <si>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</si>
  <si>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</si>
  <si>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</si>
  <si>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</si>
  <si>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</si>
  <si>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</si>
  <si>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</si>
  <si>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</si>
  <si>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</si>
  <si>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</si>
  <si>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</si>
  <si>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</si>
  <si>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</si>
  <si>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</si>
  <si>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</si>
  <si>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</si>
  <si>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</si>
  <si>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</si>
  <si>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</si>
  <si>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</si>
  <si>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</si>
  <si>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</si>
  <si>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</si>
  <si>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</si>
  <si>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</si>
  <si>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</si>
  <si>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</si>
  <si>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</si>
  <si>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</si>
  <si>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</si>
  <si>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</si>
  <si>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</si>
  <si>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</si>
  <si>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</si>
  <si>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</si>
  <si>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</si>
  <si>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</si>
  <si>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</si>
  <si>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</si>
  <si>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</si>
  <si>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</si>
  <si>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</si>
  <si>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</si>
  <si>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</si>
  <si>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</si>
  <si>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</si>
  <si>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</si>
  <si>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</si>
  <si>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</si>
  <si>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</si>
  <si>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</si>
  <si>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</si>
  <si>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</si>
  <si>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</si>
  <si>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</si>
  <si>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</si>
  <si>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</si>
  <si>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</si>
  <si>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</si>
  <si>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</si>
  <si>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</si>
  <si>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</si>
  <si>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</si>
  <si>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</si>
  <si>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</si>
  <si>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</si>
  <si>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</si>
  <si>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</si>
  <si>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</si>
  <si>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</si>
  <si>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</si>
  <si>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</si>
  <si>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</si>
  <si>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</si>
  <si>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</si>
  <si>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</si>
  <si>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</si>
  <si>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</si>
  <si>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</si>
  <si>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</si>
  <si>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</si>
  <si>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</si>
  <si>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</si>
  <si>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</si>
  <si>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</si>
  <si>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</si>
  <si>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</si>
  <si>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</si>
  <si>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</si>
  <si>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</si>
  <si>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</si>
  <si>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</si>
  <si>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</si>
  <si>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</si>
  <si>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</si>
  <si>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</si>
  <si>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</si>
  <si>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</si>
  <si>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</si>
  <si>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</si>
  <si>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</si>
  <si>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</si>
  <si>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</si>
  <si>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</si>
  <si>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</si>
  <si>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</si>
  <si>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</si>
  <si>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</si>
  <si>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</si>
  <si>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</si>
  <si>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</si>
  <si>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</si>
  <si>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</si>
  <si>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</si>
  <si>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</si>
  <si>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</si>
  <si>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</si>
  <si>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</si>
  <si>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</si>
  <si>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</si>
  <si>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</si>
  <si>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</si>
  <si>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</si>
  <si>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</si>
  <si>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</si>
  <si>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</si>
  <si>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</si>
  <si>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</si>
  <si>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</si>
  <si>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</si>
  <si>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</si>
  <si>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</si>
  <si>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</si>
  <si>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</si>
  <si>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</si>
  <si>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</si>
  <si>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</si>
  <si>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</si>
  <si>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</si>
  <si>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</si>
  <si>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</si>
  <si>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</si>
  <si>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</si>
  <si>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</si>
  <si>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</si>
  <si>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</si>
  <si>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</si>
  <si>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</si>
  <si>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</si>
  <si>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</si>
  <si>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</si>
  <si>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</si>
  <si>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</si>
  <si>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</si>
  <si>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</si>
  <si>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</si>
  <si>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</si>
  <si>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</si>
  <si>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</si>
  <si>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</si>
  <si>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</si>
  <si>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</si>
  <si>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</si>
  <si>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</si>
  <si>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</si>
  <si>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</si>
  <si>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</si>
  <si>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</si>
  <si>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</si>
  <si>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</si>
  <si>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</si>
  <si>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</si>
  <si>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</si>
  <si>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</si>
  <si>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</si>
  <si>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</si>
  <si>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</si>
  <si>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</si>
  <si>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</si>
  <si>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</si>
  <si>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</si>
  <si>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</si>
  <si>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</si>
  <si>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</si>
  <si>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</si>
  <si>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</si>
  <si>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</si>
  <si>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</si>
  <si>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</si>
  <si>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</si>
  <si>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</si>
  <si>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</si>
  <si>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</si>
  <si>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</si>
  <si>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</si>
  <si>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</si>
  <si>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</si>
  <si>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</si>
  <si>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</si>
  <si>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</si>
  <si>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</si>
  <si>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</si>
  <si>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</si>
  <si>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</si>
  <si>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</si>
  <si>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</si>
  <si>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</si>
  <si>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</si>
  <si>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</si>
  <si>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</si>
  <si>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</si>
  <si>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</si>
  <si>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</si>
  <si>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</si>
  <si>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</si>
  <si>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</si>
  <si>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</si>
  <si>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</si>
  <si>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</si>
  <si>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</si>
  <si>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</si>
  <si>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</si>
  <si>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</si>
  <si>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</si>
  <si>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</si>
  <si>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</si>
  <si>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</si>
  <si>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</si>
  <si>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</si>
  <si>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</si>
  <si>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</si>
  <si>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</si>
  <si>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</si>
  <si>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</si>
  <si>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</si>
  <si>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</si>
  <si>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</si>
  <si>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</si>
  <si>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</si>
  <si>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</si>
  <si>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</si>
  <si>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</si>
  <si>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</si>
  <si>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</si>
  <si>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</si>
  <si>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</si>
  <si>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</si>
  <si>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</si>
  <si>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</si>
  <si>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</si>
  <si>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</si>
  <si>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</si>
  <si>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</si>
  <si>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</si>
  <si>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</si>
  <si>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</si>
  <si>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</si>
  <si>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</si>
  <si>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</si>
  <si>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</si>
  <si>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</si>
  <si>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</si>
  <si>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</si>
  <si>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</si>
  <si>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</si>
  <si>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</si>
  <si>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</si>
  <si>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</si>
  <si>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</si>
  <si>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</si>
  <si>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</si>
  <si>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</si>
  <si>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</si>
  <si>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</si>
  <si>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</si>
  <si>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</si>
  <si>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</si>
  <si>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</si>
  <si>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</si>
  <si>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</si>
  <si>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</si>
  <si>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</si>
  <si>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</si>
  <si>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</si>
  <si>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</si>
  <si>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</si>
  <si>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</si>
  <si>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</si>
  <si>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</si>
  <si>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</si>
  <si>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</si>
  <si>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</si>
  <si>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</si>
  <si>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</si>
  <si>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</si>
  <si>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</si>
  <si>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</si>
  <si>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</si>
  <si>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</si>
  <si>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</si>
  <si>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</si>
  <si>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</si>
  <si>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</si>
  <si>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</si>
  <si>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</si>
  <si>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</si>
  <si>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</si>
  <si>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</si>
  <si>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</si>
  <si>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</si>
  <si>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</si>
  <si>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</si>
  <si>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</si>
  <si>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</si>
  <si>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</si>
  <si>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</si>
  <si>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</si>
  <si>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</si>
  <si>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</si>
  <si>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</si>
  <si>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</si>
  <si>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</si>
  <si>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</si>
  <si>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</si>
  <si>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</si>
  <si>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</si>
  <si>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</si>
  <si>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</si>
  <si>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</si>
  <si>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</si>
  <si>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</si>
  <si>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</si>
  <si>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</si>
  <si>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</si>
  <si>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</si>
  <si>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</si>
  <si>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</si>
  <si>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</si>
  <si>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</si>
  <si>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</si>
  <si>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</si>
  <si>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</si>
  <si>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</si>
  <si>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</si>
  <si>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</si>
  <si>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</si>
  <si>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</si>
  <si>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</si>
  <si>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</si>
  <si>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</si>
  <si>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</si>
  <si>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</si>
  <si>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</si>
  <si>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</si>
  <si>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</si>
  <si>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</si>
  <si>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</si>
  <si>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</si>
  <si>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</si>
  <si>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</si>
  <si>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</si>
  <si>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</si>
  <si>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</si>
  <si>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</si>
  <si>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</si>
  <si>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</si>
  <si>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</si>
  <si>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</si>
  <si>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</si>
  <si>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</si>
  <si>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</si>
  <si>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</si>
  <si>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</si>
  <si>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</si>
  <si>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</si>
  <si>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</si>
  <si>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</si>
  <si>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</si>
  <si>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</si>
  <si>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</si>
  <si>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</si>
  <si>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</si>
  <si>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</si>
  <si>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</si>
  <si>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</si>
  <si>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</si>
  <si>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</si>
  <si>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</si>
  <si>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</si>
  <si>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</si>
  <si>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</si>
  <si>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</si>
  <si>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</si>
  <si>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</si>
  <si>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</si>
  <si>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</si>
  <si>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</si>
  <si>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</si>
  <si>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</si>
  <si>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</si>
  <si>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</si>
  <si>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</si>
  <si>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</si>
  <si>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</si>
  <si>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</si>
  <si>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</si>
  <si>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</si>
  <si>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</si>
  <si>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</si>
  <si>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</si>
  <si>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</si>
  <si>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</si>
  <si>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</si>
  <si>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</si>
  <si>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</si>
  <si>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</si>
  <si>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</si>
  <si>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</si>
  <si>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</si>
  <si>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</si>
  <si>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</si>
  <si>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</si>
  <si>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</si>
  <si>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</si>
  <si>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</si>
  <si>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</si>
  <si>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</si>
  <si>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</si>
  <si>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</si>
  <si>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</si>
  <si>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</si>
  <si>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</si>
  <si>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</si>
  <si>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</si>
  <si>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</si>
  <si>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</si>
  <si>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</si>
  <si>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</si>
  <si>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</si>
  <si>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</si>
  <si>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</si>
  <si>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</si>
  <si>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</si>
  <si>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</si>
  <si>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</si>
  <si>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</si>
  <si>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</si>
  <si>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</si>
  <si>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</si>
  <si>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</si>
  <si>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</si>
  <si>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</si>
  <si>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</si>
  <si>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</si>
  <si>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</si>
  <si>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</si>
  <si>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</si>
  <si>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</si>
  <si>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</si>
  <si>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</si>
  <si>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</si>
  <si>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</si>
  <si>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</si>
  <si>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</si>
  <si>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</si>
  <si>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</si>
  <si>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</si>
  <si>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</si>
  <si>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</si>
  <si>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</si>
  <si>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</si>
  <si>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</si>
  <si>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</si>
  <si>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</si>
  <si>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</si>
  <si>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</si>
  <si>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</si>
  <si>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</si>
  <si>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</si>
  <si>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</si>
  <si>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</si>
  <si>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</si>
  <si>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</si>
  <si>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</si>
  <si>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</si>
  <si>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</si>
  <si>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</si>
  <si>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</si>
  <si>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</si>
  <si>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</si>
  <si>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</si>
  <si>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</si>
  <si>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</si>
  <si>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</si>
  <si>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</si>
  <si>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</si>
  <si>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</si>
  <si>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</si>
  <si>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</si>
  <si>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</si>
  <si>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</si>
  <si>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</si>
  <si>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</si>
  <si>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</si>
  <si>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</si>
  <si>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</si>
  <si>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</si>
  <si>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</si>
  <si>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</si>
  <si>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</si>
  <si>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</si>
  <si>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</si>
  <si>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</si>
  <si>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</si>
  <si>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</si>
  <si>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</si>
  <si>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</si>
  <si>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</si>
  <si>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</si>
  <si>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</si>
  <si>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</si>
  <si>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</si>
  <si>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</si>
  <si>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</si>
  <si>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</si>
  <si>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</si>
  <si>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</si>
  <si>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</si>
  <si>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</si>
  <si>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</si>
  <si>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</si>
  <si>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</si>
  <si>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</si>
  <si>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</si>
  <si>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</si>
  <si>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</si>
  <si>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</si>
  <si>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</si>
  <si>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</si>
  <si>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</si>
  <si>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</si>
  <si>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</si>
  <si>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</si>
  <si>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</si>
  <si>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</si>
  <si>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</si>
  <si>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</si>
  <si>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</si>
  <si>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</si>
  <si>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</si>
  <si>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</si>
  <si>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</si>
  <si>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</si>
  <si>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</si>
  <si>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</si>
  <si>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</si>
  <si>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</si>
  <si>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</si>
  <si>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</si>
  <si>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</si>
  <si>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</si>
  <si>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</si>
  <si>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</si>
  <si>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</si>
  <si>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</si>
  <si>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</si>
  <si>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</si>
  <si>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</si>
  <si>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</si>
  <si>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</si>
  <si>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</si>
  <si>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</si>
  <si>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</si>
  <si>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</si>
  <si>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</si>
  <si>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</si>
  <si>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</si>
  <si>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</si>
  <si>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</si>
  <si>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</si>
  <si>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</si>
  <si>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</si>
  <si>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</si>
  <si>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</si>
  <si>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</si>
  <si>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</si>
  <si>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</si>
  <si>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</si>
  <si>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</si>
  <si>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</si>
  <si>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</si>
  <si>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</si>
  <si>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</si>
  <si>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</si>
  <si>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</si>
  <si>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</si>
  <si>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</si>
  <si>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</si>
  <si>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</si>
  <si>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</si>
  <si>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</si>
  <si>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</si>
  <si>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</si>
  <si>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</si>
  <si>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</si>
  <si>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</si>
  <si>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</si>
  <si>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</si>
  <si>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</si>
  <si>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</si>
  <si>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</si>
  <si>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</si>
  <si>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</si>
  <si>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</si>
  <si>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</si>
  <si>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</si>
  <si>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</si>
  <si>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</si>
  <si>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</si>
  <si>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</si>
  <si>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</si>
  <si>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</si>
  <si>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</si>
  <si>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</si>
  <si>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</si>
  <si>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</si>
  <si>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</si>
  <si>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</si>
  <si>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</si>
  <si>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</si>
  <si>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</si>
  <si>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</si>
  <si>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</si>
  <si>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</si>
  <si>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</si>
  <si>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</si>
  <si>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</si>
  <si>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</si>
  <si>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</si>
  <si>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</si>
  <si>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</si>
  <si>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</si>
  <si>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</si>
  <si>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</si>
  <si>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</si>
  <si>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</si>
  <si>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</si>
  <si>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</si>
  <si>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</si>
  <si>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</si>
  <si>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</si>
  <si>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</si>
  <si>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</si>
  <si>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</si>
  <si>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</si>
  <si>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</si>
  <si>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</si>
  <si>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</si>
  <si>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</si>
  <si>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</si>
  <si>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</si>
  <si>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</si>
  <si>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</si>
  <si>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</si>
  <si>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</si>
  <si>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</si>
  <si>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</si>
  <si>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</si>
  <si>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</si>
  <si>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</si>
  <si>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</si>
  <si>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</si>
  <si>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</si>
  <si>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</si>
  <si>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</si>
  <si>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</si>
  <si>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</si>
  <si>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</si>
  <si>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</si>
  <si>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</si>
  <si>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</si>
  <si>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</si>
  <si>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</si>
  <si>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</si>
  <si>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</si>
  <si>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</si>
  <si>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</si>
  <si>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</si>
  <si>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</si>
  <si>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</si>
  <si>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</si>
  <si>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</si>
  <si>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</si>
  <si>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</si>
  <si>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</si>
  <si>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</si>
  <si>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</si>
  <si>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</si>
  <si>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</si>
  <si>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</si>
  <si>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</si>
  <si>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</si>
  <si>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</si>
  <si>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</si>
  <si>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</si>
  <si>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</si>
  <si>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</si>
  <si>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</si>
  <si>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</si>
  <si>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</si>
  <si>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</si>
  <si>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</si>
  <si>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</si>
  <si>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</si>
  <si>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</si>
  <si>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</si>
  <si>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</si>
  <si>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</si>
  <si>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</si>
  <si>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</si>
  <si>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</si>
  <si>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</si>
  <si>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</si>
  <si>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</si>
  <si>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</si>
  <si>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</si>
  <si>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</si>
  <si>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</si>
  <si>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</si>
  <si>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</si>
  <si>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</si>
  <si>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</si>
  <si>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</si>
  <si>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</si>
  <si>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</si>
  <si>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</si>
  <si>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</si>
  <si>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</si>
  <si>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</si>
  <si>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</si>
  <si>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</si>
  <si>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</si>
  <si>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</si>
  <si>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</si>
  <si>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</si>
  <si>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</si>
  <si>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</si>
  <si>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</si>
  <si>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</si>
  <si>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</si>
  <si>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</si>
  <si>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</si>
  <si>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</si>
  <si>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</si>
  <si>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</si>
  <si>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</si>
  <si>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</si>
  <si>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</si>
  <si>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</si>
  <si>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</si>
  <si>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</si>
  <si>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</si>
  <si>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</si>
  <si>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</si>
  <si>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</si>
  <si>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</si>
  <si>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</si>
  <si>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</si>
  <si>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</si>
  <si>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</si>
  <si>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</si>
  <si>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</si>
  <si>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</si>
  <si>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</si>
  <si>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</si>
  <si>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</si>
  <si>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</si>
  <si>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</si>
  <si>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</si>
  <si>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</si>
  <si>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</si>
  <si>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</si>
  <si>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</si>
  <si>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</si>
  <si>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</si>
  <si>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</si>
  <si>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</si>
  <si>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</si>
  <si>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</si>
  <si>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</si>
  <si>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</si>
  <si>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</si>
  <si>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</si>
  <si>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</si>
  <si>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</si>
  <si>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</si>
  <si>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</si>
  <si>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</si>
  <si>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</si>
  <si>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</si>
  <si>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</si>
  <si>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</si>
  <si>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</si>
  <si>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</si>
  <si>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</si>
  <si>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</si>
  <si>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</si>
  <si>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</si>
  <si>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</si>
  <si>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</si>
  <si>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</si>
  <si>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</si>
  <si>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</si>
  <si>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</si>
  <si>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</si>
  <si>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</si>
  <si>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</si>
  <si>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</si>
  <si>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</si>
  <si>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</si>
  <si>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</si>
  <si>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</si>
  <si>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</si>
  <si>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</si>
  <si>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</si>
  <si>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</si>
  <si>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</si>
  <si>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</si>
  <si>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</si>
  <si>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</si>
  <si>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</si>
  <si>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</si>
  <si>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</si>
  <si>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</si>
  <si>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</si>
  <si>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</si>
  <si>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</si>
  <si>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</si>
  <si>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</si>
  <si>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</si>
  <si>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</si>
  <si>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</si>
  <si>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</si>
  <si>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</si>
  <si>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</si>
  <si>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</si>
  <si>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</si>
  <si>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</si>
  <si>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</si>
  <si>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</si>
  <si>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</si>
  <si>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</si>
  <si>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</si>
  <si>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</si>
  <si>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</si>
  <si>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</si>
  <si>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</si>
  <si>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</si>
  <si>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</si>
  <si>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</si>
  <si>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</si>
  <si>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</si>
  <si>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</si>
  <si>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</si>
  <si>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</si>
  <si>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</si>
  <si>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</si>
  <si>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</si>
  <si>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</si>
  <si>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</si>
  <si>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</si>
  <si>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</si>
  <si>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</si>
  <si>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</si>
  <si>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</si>
  <si>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</si>
  <si>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</si>
  <si>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</si>
  <si>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</si>
  <si>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</si>
  <si>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</si>
  <si>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</si>
  <si>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</si>
  <si>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</si>
  <si>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</si>
  <si>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</si>
  <si>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</si>
  <si>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</si>
  <si>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</si>
  <si>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</si>
  <si>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</si>
  <si>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</si>
  <si>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</si>
  <si>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</si>
  <si>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</si>
  <si>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</si>
  <si>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</si>
  <si>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</si>
  <si>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</si>
  <si>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</si>
  <si>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</si>
  <si>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</si>
  <si>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</si>
  <si>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</si>
  <si>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</si>
  <si>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</si>
  <si>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</si>
  <si>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</si>
  <si>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</si>
  <si>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</si>
  <si>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</si>
  <si>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</si>
  <si>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</si>
  <si>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</si>
  <si>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</si>
  <si>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</si>
  <si>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</si>
  <si>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</si>
  <si>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</si>
  <si>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</si>
  <si>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</si>
  <si>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</si>
  <si>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</si>
  <si>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</si>
  <si>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</si>
  <si>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</si>
  <si>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</si>
  <si>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</si>
  <si>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</si>
  <si>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</si>
  <si>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</si>
  <si>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</si>
  <si>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</si>
  <si>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</si>
  <si>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</si>
  <si>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</si>
  <si>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</si>
  <si>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</si>
  <si>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</si>
  <si>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</si>
  <si>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</si>
  <si>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</si>
  <si>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</si>
  <si>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</si>
  <si>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</si>
  <si>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</si>
  <si>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</si>
  <si>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</si>
  <si>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</si>
  <si>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</si>
  <si>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</si>
  <si>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</si>
  <si>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</si>
  <si>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</si>
  <si>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</si>
  <si>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</si>
  <si>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</si>
  <si>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</si>
  <si>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</si>
  <si>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</si>
  <si>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</si>
  <si>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</si>
  <si>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</si>
  <si>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</si>
  <si>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</si>
  <si>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</si>
  <si>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</si>
  <si>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</si>
  <si>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</si>
  <si>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</si>
  <si>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</si>
  <si>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</si>
  <si>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</si>
  <si>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</si>
  <si>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</si>
  <si>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</si>
  <si>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</si>
  <si>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</si>
  <si>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</si>
  <si>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</si>
  <si>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</si>
  <si>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</si>
  <si>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</si>
  <si>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</si>
  <si>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</si>
  <si>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</si>
  <si>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</si>
  <si>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</si>
  <si>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</si>
  <si>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</si>
  <si>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</si>
  <si>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</si>
  <si>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</si>
  <si>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</si>
  <si>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</si>
  <si>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</si>
  <si>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</si>
  <si>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</si>
  <si>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</si>
  <si>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</si>
  <si>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</si>
  <si>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</si>
  <si>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</si>
  <si>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</si>
  <si>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</si>
  <si>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</si>
  <si>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</si>
  <si>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</si>
  <si>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</si>
  <si>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</si>
  <si>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</si>
  <si>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</si>
  <si>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</si>
  <si>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</si>
  <si>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</si>
  <si>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</si>
  <si>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</si>
  <si>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</si>
  <si>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</si>
  <si>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</si>
  <si>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</si>
  <si>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</si>
  <si>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</si>
  <si>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</si>
  <si>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</si>
  <si>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</si>
  <si>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</si>
  <si>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</si>
  <si>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</si>
  <si>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</si>
  <si>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</si>
  <si>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</si>
  <si>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</si>
  <si>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</si>
  <si>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</si>
  <si>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</si>
  <si>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</si>
  <si>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</si>
  <si>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</si>
  <si>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</si>
  <si>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</si>
  <si>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</si>
  <si>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</si>
  <si>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</si>
  <si>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</si>
  <si>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</si>
  <si>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</si>
  <si>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</si>
  <si>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</si>
  <si>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</si>
  <si>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</si>
  <si>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</si>
  <si>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</si>
  <si>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</si>
  <si>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</si>
  <si>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</si>
  <si>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</si>
  <si>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</si>
  <si>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</si>
  <si>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</si>
  <si>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</si>
  <si>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</si>
  <si>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</si>
  <si>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</si>
  <si>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</si>
  <si>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</si>
  <si>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</si>
  <si>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</si>
  <si>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</si>
  <si>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</si>
  <si>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</si>
  <si>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</si>
  <si>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</si>
  <si>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</si>
  <si>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</si>
  <si>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</si>
  <si>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</si>
  <si>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</si>
  <si>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</si>
  <si>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</si>
  <si>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</si>
  <si>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</si>
  <si>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</si>
  <si>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</si>
  <si>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</si>
  <si>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</si>
  <si>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</si>
  <si>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</si>
  <si>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</si>
  <si>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</si>
  <si>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</si>
  <si>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</si>
  <si>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</si>
  <si>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</si>
  <si>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</si>
  <si>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</si>
  <si>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</si>
  <si>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</si>
  <si>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</si>
  <si>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</si>
  <si>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</si>
  <si>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</si>
  <si>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</si>
  <si>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</si>
  <si>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</si>
  <si>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</si>
  <si>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</si>
  <si>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</si>
  <si>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</si>
  <si>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</si>
  <si>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</si>
  <si>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</si>
  <si>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</si>
  <si>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</si>
  <si>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</si>
  <si>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</si>
  <si>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</si>
  <si>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</si>
  <si>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</si>
  <si>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</si>
  <si>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</si>
  <si>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</si>
  <si>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</si>
  <si>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</si>
  <si>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</si>
  <si>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</si>
  <si>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</si>
  <si>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</si>
  <si>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</si>
  <si>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</si>
  <si>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</si>
  <si>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</si>
  <si>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</si>
  <si>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</si>
  <si>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</si>
  <si>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</si>
  <si>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</si>
  <si>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</si>
  <si>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</si>
  <si>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</si>
  <si>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</si>
  <si>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</si>
  <si>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</si>
  <si>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</si>
  <si>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</si>
  <si>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</si>
  <si>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</si>
  <si>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</si>
  <si>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</si>
  <si>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</si>
  <si>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</si>
  <si>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</si>
  <si>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</si>
  <si>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</si>
  <si>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</si>
  <si>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</si>
  <si>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</si>
  <si>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</si>
  <si>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</si>
  <si>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</si>
  <si>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</si>
  <si>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</si>
  <si>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</si>
  <si>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</si>
  <si>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</si>
  <si>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</si>
  <si>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</si>
  <si>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</si>
  <si>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</si>
  <si>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</si>
  <si>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</si>
  <si>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</si>
  <si>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</si>
  <si>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</si>
  <si>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</si>
  <si>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</si>
  <si>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</si>
  <si>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</si>
  <si>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</si>
  <si>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</si>
  <si>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</si>
  <si>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</si>
  <si>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</si>
  <si>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</si>
  <si>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</si>
  <si>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</si>
  <si>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</si>
  <si>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</si>
  <si>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</si>
  <si>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</si>
  <si>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</si>
  <si>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</si>
  <si>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</si>
  <si>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</si>
  <si>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</si>
  <si>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</si>
  <si>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</si>
  <si>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</si>
  <si>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</si>
  <si>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</si>
  <si>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</si>
  <si>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</si>
  <si>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</si>
  <si>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</si>
  <si>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</si>
  <si>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</si>
  <si>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</si>
  <si>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</si>
  <si>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</si>
  <si>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</si>
  <si>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</si>
  <si>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</si>
  <si>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</si>
  <si>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</si>
  <si>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</si>
  <si>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</si>
  <si>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</si>
  <si>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</si>
  <si>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</si>
  <si>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</si>
  <si>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</si>
  <si>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</si>
  <si>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</si>
  <si>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</si>
  <si>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</si>
  <si>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</si>
  <si>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</si>
  <si>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</si>
  <si>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</si>
  <si>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</si>
  <si>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</si>
  <si>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</si>
  <si>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</si>
  <si>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</si>
  <si>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</si>
  <si>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</si>
  <si>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</si>
  <si>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</si>
  <si>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</si>
  <si>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</si>
  <si>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</si>
  <si>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</si>
  <si>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</si>
  <si>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</si>
  <si>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</si>
  <si>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</si>
  <si>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</si>
  <si>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</si>
  <si>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</si>
  <si>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</si>
  <si>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</si>
  <si>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</si>
  <si>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</si>
  <si>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</si>
  <si>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</si>
  <si>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</si>
  <si>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</si>
  <si>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</si>
  <si>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</si>
  <si>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</si>
  <si>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</si>
  <si>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</si>
  <si>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</si>
  <si>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</si>
  <si>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</si>
  <si>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</si>
  <si>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</si>
  <si>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</si>
  <si>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</si>
  <si>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</si>
  <si>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</si>
  <si>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</si>
  <si>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</si>
  <si>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</si>
  <si>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</si>
  <si>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</si>
  <si>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</si>
  <si>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</si>
  <si>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</si>
  <si>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</si>
  <si>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</si>
  <si>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</si>
  <si>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</si>
  <si>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</si>
  <si>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</si>
  <si>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</si>
  <si>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</si>
  <si>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</si>
  <si>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</si>
  <si>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</si>
  <si>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</si>
  <si>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</si>
  <si>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</si>
  <si>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</si>
  <si>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</si>
  <si>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</si>
  <si>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</si>
  <si>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</si>
  <si>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</si>
  <si>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</si>
  <si>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</si>
  <si>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</si>
  <si>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</si>
  <si>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</si>
  <si>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</si>
  <si>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</si>
  <si>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</si>
  <si>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</si>
  <si>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</si>
  <si>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</si>
  <si>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</si>
  <si>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</si>
  <si>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</si>
  <si>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</si>
  <si>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</si>
  <si>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</si>
  <si>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</si>
  <si>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</si>
  <si>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</si>
  <si>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</si>
  <si>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</si>
  <si>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</si>
  <si>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</si>
  <si>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</si>
  <si>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</si>
  <si>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</si>
  <si>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</si>
  <si>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</si>
  <si>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</si>
  <si>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</si>
  <si>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</si>
  <si>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</si>
  <si>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</si>
  <si>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</si>
  <si>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</si>
  <si>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</si>
  <si>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</si>
  <si>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</si>
  <si>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</si>
  <si>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</si>
  <si>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</si>
  <si>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</si>
  <si>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</si>
  <si>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</si>
  <si>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</si>
  <si>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</si>
  <si>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</si>
  <si>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</si>
  <si>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</si>
  <si>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</si>
  <si>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</si>
  <si>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</si>
  <si>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</si>
  <si>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</si>
  <si>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</si>
  <si>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</si>
  <si>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</si>
  <si>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</si>
  <si>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</si>
  <si>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</si>
  <si>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</si>
  <si>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</si>
  <si>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</si>
  <si>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</si>
  <si>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</si>
  <si>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</si>
  <si>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</si>
  <si>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</si>
  <si>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</si>
  <si>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</si>
  <si>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</si>
  <si>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</si>
  <si>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</si>
  <si>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</si>
  <si>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</si>
  <si>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</si>
  <si>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</si>
  <si>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</si>
  <si>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</si>
  <si>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</si>
  <si>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</si>
  <si>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</si>
  <si>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</si>
  <si>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</si>
  <si>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</si>
  <si>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</si>
  <si>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</si>
  <si>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</si>
  <si>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</si>
  <si>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</si>
  <si>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</si>
  <si>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</si>
  <si>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</si>
  <si>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</si>
  <si>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</si>
  <si>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</si>
  <si>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</si>
  <si>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</si>
  <si>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</si>
  <si>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</si>
  <si>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</si>
  <si>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</si>
  <si>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</si>
  <si>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</si>
  <si>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</si>
  <si>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</si>
  <si>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</si>
  <si>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</si>
  <si>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</si>
  <si>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</si>
  <si>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</si>
  <si>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</si>
  <si>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</si>
  <si>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</si>
  <si>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</si>
  <si>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</si>
  <si>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</si>
  <si>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</si>
  <si>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</si>
  <si>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</si>
  <si>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</si>
  <si>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</si>
  <si>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</si>
  <si>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</si>
  <si>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</si>
  <si>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</si>
  <si>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</si>
  <si>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</si>
  <si>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</si>
  <si>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</si>
  <si>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</si>
  <si>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</si>
  <si>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</si>
  <si>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</si>
  <si>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</si>
  <si>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</si>
  <si>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</si>
  <si>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</si>
  <si>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</si>
  <si>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</si>
  <si>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</si>
  <si>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</si>
  <si>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</si>
  <si>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</si>
  <si>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</si>
  <si>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</si>
  <si>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</si>
  <si>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</si>
  <si>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</si>
  <si>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</si>
  <si>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</si>
  <si>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</si>
  <si>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</si>
  <si>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</si>
  <si>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</si>
  <si>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</si>
  <si>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</si>
  <si>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</si>
  <si>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</si>
  <si>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</si>
  <si>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</si>
  <si>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</si>
  <si>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</si>
  <si>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</si>
  <si>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</si>
  <si>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</si>
  <si>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</si>
  <si>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</si>
  <si>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</si>
  <si>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</si>
  <si>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</si>
  <si>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</si>
  <si>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</si>
  <si>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</si>
  <si>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</si>
  <si>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</si>
  <si>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</si>
  <si>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</si>
  <si>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</si>
  <si>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</si>
  <si>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</si>
  <si>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</si>
  <si>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</si>
  <si>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</si>
  <si>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</si>
  <si>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</si>
  <si>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</si>
  <si>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</si>
  <si>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</si>
  <si>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</si>
  <si>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</si>
  <si>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</si>
  <si>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</si>
  <si>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</si>
  <si>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</si>
  <si>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</si>
  <si>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</si>
  <si>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</si>
  <si>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</si>
  <si>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</si>
  <si>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</si>
  <si>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</si>
  <si>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</si>
  <si>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</si>
  <si>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</si>
  <si>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</si>
  <si>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</si>
  <si>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</si>
  <si>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</si>
  <si>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</si>
  <si>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</si>
  <si>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</si>
  <si>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</si>
  <si>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</si>
  <si>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</si>
  <si>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</si>
  <si>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</si>
  <si>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</si>
  <si>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</si>
  <si>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</si>
  <si>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</si>
  <si>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</si>
  <si>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</si>
  <si>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</si>
  <si>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</si>
  <si>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</si>
  <si>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</si>
  <si>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</si>
  <si>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</si>
  <si>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</si>
  <si>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</si>
  <si>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</si>
  <si>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</si>
  <si>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</si>
  <si>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</si>
  <si>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</si>
  <si>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</si>
  <si>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</si>
  <si>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</si>
  <si>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</si>
  <si>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</si>
  <si>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</si>
  <si>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</si>
  <si>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</si>
  <si>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</si>
  <si>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</si>
  <si>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</si>
  <si>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</si>
  <si>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</si>
  <si>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</si>
  <si>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</si>
  <si>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</si>
  <si>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</si>
  <si>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</si>
  <si>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</si>
  <si>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</si>
  <si>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</si>
  <si>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</si>
  <si>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</si>
  <si>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</si>
  <si>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</si>
  <si>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</si>
  <si>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</si>
  <si>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</si>
  <si>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</si>
  <si>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</si>
  <si>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</si>
  <si>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</si>
  <si>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</si>
  <si>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</si>
  <si>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</si>
  <si>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</si>
  <si>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</si>
  <si>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</si>
  <si>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</si>
  <si>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</si>
  <si>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</si>
  <si>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</si>
  <si>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</si>
  <si>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</si>
  <si>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</si>
  <si>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</si>
  <si>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</si>
  <si>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</si>
  <si>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</si>
  <si>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</si>
  <si>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</si>
  <si>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</si>
  <si>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</si>
  <si>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</si>
  <si>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</si>
  <si>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</si>
  <si>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</si>
  <si>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</si>
  <si>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</si>
  <si>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</si>
  <si>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</si>
  <si>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</si>
  <si>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</si>
  <si>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</si>
  <si>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</si>
  <si>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</si>
  <si>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</si>
  <si>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</si>
  <si>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</si>
  <si>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</si>
  <si>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</si>
  <si>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</si>
  <si>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</si>
  <si>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</si>
  <si>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</si>
  <si>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</si>
  <si>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</si>
  <si>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</si>
  <si>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</si>
  <si>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</si>
  <si>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</si>
  <si>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</si>
  <si>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</si>
  <si>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</si>
  <si>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</si>
  <si>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</si>
  <si>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</si>
  <si>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</si>
  <si>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</si>
  <si>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</si>
  <si>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</si>
  <si>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</si>
  <si>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</si>
  <si>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</si>
  <si>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</si>
  <si>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</si>
  <si>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</si>
  <si>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</si>
  <si>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</si>
  <si>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</si>
  <si>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</si>
  <si>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</si>
  <si>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</si>
  <si>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</si>
  <si>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</si>
  <si>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</si>
  <si>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</si>
  <si>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</si>
  <si>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</si>
  <si>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</si>
  <si>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</si>
  <si>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</si>
  <si>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</si>
  <si>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</si>
  <si>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</si>
  <si>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</si>
  <si>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</si>
  <si>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</si>
  <si>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</si>
  <si>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</si>
  <si>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</si>
  <si>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</si>
  <si>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</si>
  <si>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</si>
  <si>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</si>
  <si>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</si>
  <si>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</si>
  <si>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</si>
  <si>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</si>
  <si>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</si>
  <si>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</si>
  <si>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</si>
  <si>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</si>
  <si>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</si>
  <si>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</si>
  <si>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</si>
  <si>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</si>
  <si>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</si>
  <si>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</si>
  <si>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</si>
  <si>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</si>
  <si>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</si>
  <si>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</si>
  <si>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</si>
  <si>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</si>
  <si>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</si>
  <si>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</si>
  <si>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</si>
  <si>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</si>
  <si>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</si>
  <si>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</si>
  <si>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</si>
  <si>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</si>
  <si>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</si>
  <si>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</si>
  <si>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</si>
  <si>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</si>
  <si>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</si>
  <si>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</si>
  <si>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</si>
  <si>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</si>
  <si>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</si>
  <si>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</si>
  <si>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</si>
  <si>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</si>
  <si>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</si>
  <si>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</si>
  <si>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</si>
  <si>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</si>
  <si>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</si>
  <si>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</si>
  <si>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</si>
  <si>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</si>
  <si>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</si>
  <si>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</si>
  <si>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</si>
  <si>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</si>
  <si>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</si>
  <si>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</si>
  <si>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</si>
  <si>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</si>
  <si>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</si>
  <si>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</si>
  <si>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</si>
  <si>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</si>
  <si>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</si>
  <si>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</si>
  <si>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</si>
  <si>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</si>
  <si>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</si>
  <si>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</si>
  <si>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</si>
  <si>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</si>
  <si>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</si>
  <si>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</si>
  <si>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</si>
  <si>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</si>
  <si>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</si>
  <si>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</si>
  <si>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</si>
  <si>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</si>
  <si>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</si>
  <si>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</si>
  <si>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</si>
  <si>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</si>
  <si>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</si>
  <si>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</si>
  <si>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</si>
  <si>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</si>
  <si>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</si>
  <si>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</si>
  <si>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</si>
  <si>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</si>
  <si>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</si>
  <si>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</si>
  <si>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</si>
  <si>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</si>
  <si>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</si>
  <si>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</si>
  <si>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</si>
  <si>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</si>
  <si>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</si>
  <si>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</si>
  <si>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</si>
  <si>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</si>
  <si>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</si>
  <si>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</si>
  <si>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</si>
  <si>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</si>
  <si>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</si>
  <si>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</si>
  <si>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</si>
  <si>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</si>
  <si>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</si>
  <si>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</si>
  <si>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</si>
  <si>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</si>
  <si>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</si>
  <si>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</si>
  <si>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</si>
  <si>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</si>
  <si>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</si>
  <si>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</si>
  <si>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</si>
  <si>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</si>
  <si>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</si>
  <si>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</si>
  <si>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</si>
  <si>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</si>
  <si>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</si>
  <si>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</si>
  <si>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</si>
  <si>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</si>
  <si>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</si>
  <si>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</si>
  <si>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</si>
  <si>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</si>
  <si>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</si>
  <si>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</si>
  <si>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</si>
  <si>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</si>
  <si>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</si>
  <si>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</si>
  <si>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</si>
  <si>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</si>
  <si>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</si>
  <si>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</si>
  <si>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</si>
  <si>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</si>
  <si>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</si>
  <si>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</si>
  <si>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</si>
  <si>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</si>
  <si>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</si>
  <si>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</si>
  <si>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</si>
  <si>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</si>
  <si>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</si>
  <si>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</si>
  <si>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</si>
  <si>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</si>
  <si>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</si>
  <si>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</si>
  <si>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</si>
  <si>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</si>
  <si>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</si>
  <si>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</si>
  <si>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</si>
  <si>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</si>
  <si>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</si>
  <si>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</si>
  <si>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</si>
  <si>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</si>
  <si>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</si>
  <si>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</si>
  <si>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</si>
  <si>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</si>
  <si>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</si>
  <si>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</si>
  <si>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</si>
  <si>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</si>
  <si>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</si>
  <si>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</si>
  <si>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</si>
  <si>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</si>
  <si>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</si>
  <si>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</si>
  <si>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</si>
  <si>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</si>
  <si>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</si>
  <si>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</si>
  <si>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</si>
  <si>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</si>
  <si>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</si>
  <si>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</si>
  <si>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</si>
  <si>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</si>
  <si>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</si>
  <si>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</si>
  <si>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</si>
  <si>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</si>
  <si>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</si>
  <si>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</si>
  <si>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</si>
  <si>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</si>
  <si>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</si>
  <si>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</si>
  <si>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</si>
  <si>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</si>
  <si>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</si>
  <si>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</si>
  <si>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</si>
  <si>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</si>
  <si>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</si>
  <si>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</si>
  <si>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</si>
  <si>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</si>
  <si>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</si>
  <si>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</si>
  <si>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</si>
  <si>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</si>
  <si>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</si>
  <si>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</si>
  <si>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</si>
  <si>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</si>
  <si>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</si>
  <si>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</si>
  <si>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</si>
  <si>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</si>
  <si>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</si>
  <si>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</si>
  <si>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</si>
  <si>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</si>
  <si>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</si>
  <si>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</si>
  <si>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</si>
  <si>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</si>
  <si>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</si>
  <si>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</si>
  <si>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</si>
  <si>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</si>
  <si>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</si>
  <si>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</si>
  <si>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</si>
  <si>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</si>
  <si>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</si>
  <si>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</si>
  <si>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</si>
  <si>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</si>
  <si>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</si>
  <si>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</si>
  <si>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</si>
  <si>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</si>
  <si>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</si>
  <si>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</si>
  <si>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</si>
  <si>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</si>
  <si>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</si>
  <si>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</si>
  <si>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</si>
  <si>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</si>
  <si>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</si>
  <si>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</si>
  <si>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</si>
  <si>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</si>
  <si>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</si>
  <si>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</si>
  <si>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</si>
  <si>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</si>
  <si>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</si>
  <si>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</si>
  <si>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</si>
  <si>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</si>
  <si>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</si>
  <si>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</si>
  <si>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</si>
  <si>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</si>
  <si>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</si>
  <si>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</si>
  <si>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</si>
  <si>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</si>
  <si>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</si>
  <si>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</si>
  <si>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</si>
  <si>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</si>
  <si>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</si>
  <si>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</si>
  <si>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</si>
  <si>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</si>
  <si>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</si>
  <si>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</si>
  <si>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</si>
  <si>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</si>
  <si>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</si>
  <si>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</si>
  <si>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</si>
  <si>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</si>
  <si>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</si>
  <si>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</si>
  <si>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</si>
  <si>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</si>
  <si>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</si>
  <si>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</si>
  <si>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</si>
  <si>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</si>
  <si>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</si>
  <si>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</si>
  <si>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</si>
  <si>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</si>
  <si>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</si>
  <si>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</si>
  <si>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</si>
  <si>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</si>
  <si>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</si>
  <si>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</si>
  <si>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</si>
  <si>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</si>
  <si>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</si>
  <si>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</si>
  <si>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</si>
  <si>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</si>
  <si>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</si>
  <si>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</si>
  <si>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</si>
  <si>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</si>
  <si>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</si>
  <si>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</si>
  <si>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</si>
  <si>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</si>
  <si>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</si>
  <si>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</si>
  <si>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</si>
  <si>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</si>
  <si>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</si>
  <si>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</si>
  <si>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</si>
  <si>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</si>
  <si>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</si>
  <si>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</si>
  <si>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</si>
  <si>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</si>
  <si>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</si>
  <si>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</si>
  <si>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</si>
  <si>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</si>
  <si>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</si>
  <si>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</si>
  <si>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</si>
  <si>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</si>
  <si>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</si>
  <si>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</si>
  <si>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</si>
  <si>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</si>
  <si>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</si>
  <si>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</si>
  <si>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</si>
  <si>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</si>
  <si>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</si>
  <si>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</si>
  <si>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</si>
  <si>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</si>
  <si>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</si>
  <si>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</si>
  <si>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</si>
  <si>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</si>
  <si>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</si>
  <si>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</si>
  <si>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</si>
  <si>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</si>
  <si>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</si>
  <si>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</si>
  <si>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</si>
  <si>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</si>
  <si>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</si>
  <si>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</si>
  <si>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</si>
  <si>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</si>
  <si>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</si>
  <si>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</si>
  <si>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</si>
  <si>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</si>
  <si>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</si>
  <si>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</si>
  <si>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</si>
  <si>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</si>
  <si>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</si>
  <si>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</si>
  <si>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</si>
  <si>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</si>
  <si>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</si>
  <si>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</si>
  <si>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</si>
  <si>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</si>
  <si>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</si>
  <si>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</si>
  <si>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</si>
  <si>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</si>
  <si>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</si>
  <si>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</si>
  <si>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</si>
  <si>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</si>
  <si>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</si>
  <si>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</si>
  <si>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</si>
  <si>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</si>
  <si>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</si>
  <si>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</si>
  <si>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</si>
  <si>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</si>
  <si>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</si>
  <si>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</si>
  <si>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</si>
  <si>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</si>
  <si>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</si>
  <si>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</si>
  <si>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</si>
  <si>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</si>
  <si>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</si>
  <si>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</si>
  <si>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</si>
  <si>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</si>
  <si>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</si>
  <si>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</si>
  <si>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</si>
  <si>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</si>
  <si>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</si>
  <si>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</si>
  <si>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</si>
  <si>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</si>
  <si>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</si>
  <si>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</si>
  <si>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</si>
  <si>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</si>
  <si>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</si>
  <si>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</si>
  <si>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</si>
  <si>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</si>
  <si>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</si>
  <si>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</si>
  <si>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</si>
  <si>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</si>
  <si>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</si>
  <si>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</si>
  <si>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</si>
  <si>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</si>
  <si>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</si>
  <si>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</si>
  <si>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</si>
  <si>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</si>
  <si>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</si>
  <si>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</si>
  <si>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</si>
  <si>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</si>
  <si>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</si>
  <si>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</si>
  <si>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</si>
  <si>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</si>
  <si>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</si>
  <si>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</si>
  <si>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</si>
  <si>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</si>
  <si>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</si>
  <si>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</si>
  <si>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</si>
  <si>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</si>
  <si>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</si>
  <si>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</si>
  <si>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</si>
  <si>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</si>
  <si>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</si>
  <si>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</si>
  <si>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</si>
  <si>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</si>
  <si>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</si>
  <si>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</si>
  <si>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</si>
  <si>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</si>
  <si>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</si>
  <si>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</si>
  <si>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</si>
  <si>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</si>
  <si>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</si>
  <si>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</si>
  <si>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</si>
  <si>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</si>
  <si>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</si>
  <si>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</si>
  <si>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</si>
  <si>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</si>
  <si>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</si>
  <si>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</si>
  <si>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</si>
  <si>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</si>
  <si>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</si>
  <si>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</si>
  <si>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</si>
  <si>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</si>
  <si>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</si>
  <si>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</si>
  <si>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</si>
  <si>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</si>
  <si>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</si>
  <si>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</si>
  <si>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</si>
  <si>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</si>
  <si>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</si>
  <si>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</si>
  <si>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</si>
  <si>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</si>
  <si>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</si>
  <si>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</si>
  <si>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</si>
  <si>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</si>
  <si>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</si>
  <si>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</si>
  <si>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</si>
  <si>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</si>
  <si>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</si>
  <si>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</si>
  <si>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</si>
  <si>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</si>
  <si>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</si>
  <si>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</si>
  <si>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</si>
  <si>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</si>
  <si>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</si>
  <si>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</si>
  <si>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</si>
  <si>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</si>
  <si>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</si>
  <si>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</si>
  <si>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</si>
  <si>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</si>
  <si>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</si>
  <si>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</si>
  <si>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</si>
  <si>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</si>
  <si>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</si>
  <si>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</si>
  <si>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</si>
  <si>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</si>
  <si>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</si>
  <si>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</si>
  <si>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</si>
  <si>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</si>
  <si>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</si>
  <si>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</si>
  <si>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</si>
  <si>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</si>
  <si>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</si>
  <si>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</si>
  <si>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</si>
  <si>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</si>
  <si>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</si>
  <si>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</si>
  <si>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</si>
  <si>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</si>
  <si>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</si>
  <si>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</si>
  <si>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</si>
  <si>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</si>
  <si>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</si>
  <si>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</si>
  <si>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</si>
  <si>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</si>
  <si>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</si>
  <si>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</si>
  <si>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</si>
  <si>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</si>
  <si>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</si>
  <si>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</si>
  <si>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</si>
  <si>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</si>
  <si>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</si>
  <si>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</si>
  <si>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</si>
  <si>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</si>
  <si>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</si>
  <si>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</si>
  <si>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</si>
  <si>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</si>
  <si>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</si>
  <si>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</si>
  <si>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</si>
  <si>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</si>
  <si>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</si>
  <si>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</si>
  <si>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</si>
  <si>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</si>
  <si>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</si>
  <si>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</si>
  <si>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</si>
  <si>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</si>
  <si>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</si>
  <si>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</si>
  <si>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</si>
  <si>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</si>
  <si>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</si>
  <si>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</si>
  <si>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</si>
  <si>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</si>
  <si>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</si>
  <si>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</si>
  <si>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</si>
  <si>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</si>
  <si>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</si>
  <si>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</si>
  <si>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</si>
  <si>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</si>
  <si>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</si>
  <si>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</si>
  <si>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</si>
  <si>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</si>
  <si>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</si>
  <si>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</si>
  <si>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</si>
  <si>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</si>
  <si>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</si>
  <si>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</si>
  <si>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</si>
  <si>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</si>
  <si>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</si>
  <si>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</si>
  <si>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</si>
  <si>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</si>
  <si>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</si>
  <si>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</si>
  <si>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</si>
  <si>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</si>
  <si>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</si>
  <si>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</si>
  <si>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</si>
  <si>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</si>
  <si>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</si>
  <si>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</si>
  <si>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</si>
  <si>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</si>
  <si>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</si>
  <si>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</si>
  <si>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</si>
  <si>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</si>
  <si>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</si>
  <si>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</si>
  <si>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</si>
  <si>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</si>
  <si>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</si>
  <si>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</si>
  <si>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</si>
  <si>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</si>
  <si>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</si>
  <si>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</si>
  <si>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</si>
  <si>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</si>
  <si>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</si>
  <si>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</si>
  <si>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</si>
  <si>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</si>
  <si>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</si>
  <si>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</si>
  <si>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</si>
  <si>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</si>
  <si>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</si>
  <si>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</si>
  <si>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</si>
  <si>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</si>
  <si>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</si>
  <si>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</si>
  <si>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</si>
  <si>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</si>
  <si>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</si>
  <si>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</si>
  <si>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</si>
  <si>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</si>
  <si>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</si>
  <si>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</si>
  <si>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</si>
  <si>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</si>
  <si>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</si>
  <si>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</si>
  <si>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</si>
  <si>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</si>
  <si>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</si>
  <si>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</si>
  <si>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</si>
  <si>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</si>
  <si>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</si>
  <si>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</si>
  <si>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</si>
  <si>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</si>
  <si>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</si>
  <si>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</si>
  <si>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</si>
  <si>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</si>
  <si>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</si>
  <si>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</si>
  <si>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</si>
  <si>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</si>
  <si>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</si>
  <si>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</si>
  <si>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</si>
  <si>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</si>
  <si>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</si>
  <si>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</si>
  <si>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</si>
  <si>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</si>
  <si>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</si>
  <si>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</si>
  <si>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</si>
  <si>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</si>
  <si>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</si>
  <si>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</si>
  <si>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</si>
  <si>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</si>
  <si>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</si>
  <si>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</si>
  <si>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</si>
  <si>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</si>
  <si>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</si>
  <si>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</si>
  <si>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</si>
  <si>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</si>
  <si>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</si>
  <si>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</si>
  <si>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</si>
  <si>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</si>
  <si>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</si>
  <si>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</si>
  <si>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</si>
  <si>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</si>
  <si>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</si>
  <si>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</si>
  <si>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</si>
  <si>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</si>
  <si>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</si>
  <si>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</si>
  <si>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</si>
  <si>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</si>
  <si>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</si>
  <si>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</si>
  <si>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</si>
  <si>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</si>
  <si>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</si>
  <si>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</si>
  <si>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</si>
  <si>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</si>
  <si>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</si>
  <si>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</si>
  <si>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</si>
  <si>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</si>
  <si>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</si>
  <si>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</si>
  <si>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</si>
  <si>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</si>
  <si>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</si>
  <si>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</si>
  <si>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</si>
  <si>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</si>
  <si>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</si>
  <si>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</si>
  <si>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</si>
  <si>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</si>
  <si>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</si>
  <si>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</si>
  <si>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</si>
  <si>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</si>
  <si>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</si>
  <si>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</si>
  <si>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</si>
  <si>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</si>
  <si>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</si>
  <si>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</si>
  <si>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</si>
  <si>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</si>
  <si>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</si>
  <si>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</si>
  <si>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</si>
  <si>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</si>
  <si>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</si>
  <si>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</si>
  <si>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</si>
  <si>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</si>
  <si>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</si>
  <si>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</si>
  <si>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</si>
  <si>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</si>
  <si>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</si>
  <si>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</si>
  <si>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</si>
  <si>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</si>
  <si>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</si>
  <si>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</si>
  <si>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</si>
  <si>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</si>
  <si>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</si>
  <si>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</si>
  <si>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</si>
  <si>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</si>
  <si>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</si>
  <si>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</si>
  <si>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</si>
  <si>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</si>
  <si>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</si>
  <si>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</si>
  <si>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</si>
  <si>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</si>
  <si>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</si>
  <si>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</si>
  <si>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</si>
  <si>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</si>
  <si>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</si>
  <si>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</si>
  <si>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</si>
  <si>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</si>
  <si>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</si>
  <si>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</si>
  <si>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</si>
  <si>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</si>
  <si>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</si>
  <si>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</si>
  <si>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</si>
  <si>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</si>
  <si>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</si>
  <si>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</si>
  <si>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</si>
  <si>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</si>
  <si>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</si>
  <si>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</si>
  <si>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</si>
  <si>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</si>
  <si>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</si>
  <si>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</si>
  <si>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</si>
  <si>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</si>
  <si>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</si>
  <si>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</si>
  <si>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</si>
  <si>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</si>
  <si>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</si>
  <si>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</si>
  <si>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</si>
  <si>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</si>
  <si>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</si>
  <si>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</si>
  <si>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</si>
  <si>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</si>
  <si>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</si>
  <si>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</si>
  <si>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</si>
  <si>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</si>
  <si>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</si>
  <si>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</si>
  <si>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</si>
  <si>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</si>
  <si>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</si>
  <si>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</si>
  <si>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</si>
  <si>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</si>
  <si>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</si>
  <si>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</si>
  <si>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</si>
  <si>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</si>
  <si>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</si>
  <si>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</si>
  <si>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</si>
  <si>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</si>
  <si>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</si>
  <si>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</si>
  <si>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</si>
  <si>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</si>
  <si>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</si>
  <si>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</si>
  <si>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</si>
  <si>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</si>
  <si>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</si>
  <si>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</si>
  <si>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</si>
  <si>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</si>
  <si>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</si>
  <si>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</si>
  <si>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</si>
  <si>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</si>
  <si>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</si>
  <si>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</si>
  <si>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</si>
  <si>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</si>
  <si>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</si>
  <si>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</si>
  <si>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</si>
  <si>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</si>
  <si>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</si>
  <si>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</si>
  <si>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</si>
  <si>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</si>
  <si>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</si>
  <si>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</si>
  <si>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</si>
  <si>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</si>
  <si>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</si>
  <si>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</si>
  <si>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</si>
  <si>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</si>
  <si>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</si>
  <si>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</si>
  <si>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</si>
  <si>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</si>
  <si>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</si>
  <si>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</si>
  <si>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</si>
  <si>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</si>
  <si>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</si>
  <si>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</si>
  <si>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</si>
  <si>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</si>
  <si>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</si>
  <si>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</si>
  <si>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</si>
  <si>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</si>
  <si>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</si>
  <si>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</si>
  <si>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</si>
  <si>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</si>
  <si>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</si>
  <si>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</si>
  <si>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</si>
  <si>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</si>
  <si>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</si>
  <si>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</si>
  <si>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</si>
  <si>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</si>
  <si>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</si>
  <si>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</si>
  <si>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</si>
  <si>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</si>
  <si>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</si>
  <si>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</si>
  <si>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</si>
  <si>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</si>
  <si>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</si>
  <si>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</si>
  <si>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</si>
  <si>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</si>
  <si>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</si>
  <si>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</si>
  <si>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</si>
  <si>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</si>
  <si>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</si>
  <si>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</si>
  <si>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</si>
  <si>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</si>
  <si>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</si>
  <si>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</si>
  <si>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</si>
  <si>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</si>
  <si>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</si>
  <si>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</si>
  <si>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</si>
  <si>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</si>
  <si>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</si>
  <si>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</si>
  <si>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</si>
  <si>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</si>
  <si>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</si>
  <si>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</si>
  <si>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</si>
  <si>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</si>
  <si>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</si>
  <si>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</si>
  <si>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</si>
  <si>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</si>
  <si>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</si>
  <si>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</si>
  <si>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</si>
  <si>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</si>
  <si>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</si>
  <si>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</si>
  <si>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</si>
  <si>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</si>
  <si>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</si>
  <si>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</si>
  <si>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</si>
  <si>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</si>
  <si>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</si>
  <si>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</si>
  <si>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</si>
  <si>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</si>
  <si>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</si>
  <si>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</si>
  <si>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</si>
  <si>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</si>
  <si>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</si>
  <si>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</si>
  <si>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</si>
  <si>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</si>
  <si>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</si>
  <si>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</si>
  <si>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</si>
  <si>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</si>
  <si>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</si>
  <si>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</si>
  <si>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</si>
  <si>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</si>
  <si>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</si>
  <si>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</si>
  <si>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</si>
  <si>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</si>
  <si>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</si>
  <si>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</si>
  <si>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</si>
  <si>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</si>
  <si>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</si>
  <si>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</si>
  <si>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</si>
  <si>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</si>
  <si>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</si>
  <si>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</si>
  <si>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</si>
  <si>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</si>
  <si>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</si>
  <si>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</si>
  <si>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</si>
  <si>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</si>
  <si>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</si>
  <si>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</si>
  <si>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</si>
  <si>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</si>
  <si>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</si>
  <si>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</si>
  <si>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</si>
  <si>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</si>
  <si>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</si>
  <si>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</si>
  <si>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</si>
  <si>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</si>
  <si>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</si>
  <si>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</si>
  <si>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</si>
  <si>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</si>
  <si>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</si>
  <si>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</si>
  <si>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</si>
  <si>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</si>
  <si>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</si>
  <si>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</si>
  <si>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</si>
  <si>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</si>
  <si>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</si>
  <si>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</si>
  <si>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</si>
  <si>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</si>
  <si>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</si>
  <si>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</si>
  <si>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</si>
  <si>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</si>
  <si>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</si>
  <si>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</si>
  <si>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</si>
  <si>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</si>
  <si>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</si>
  <si>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</si>
  <si>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</si>
  <si>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</si>
  <si>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</si>
  <si>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</si>
  <si>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</si>
  <si>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</si>
  <si>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</si>
  <si>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</si>
  <si>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</si>
  <si>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</si>
  <si>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</si>
  <si>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</si>
  <si>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</si>
  <si>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</si>
  <si>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</si>
  <si>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</si>
  <si>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</si>
  <si>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</si>
  <si>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</si>
  <si>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</si>
  <si>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</si>
  <si>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</si>
  <si>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</si>
  <si>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</si>
  <si>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</si>
  <si>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</si>
  <si>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</si>
  <si>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</si>
  <si>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</si>
  <si>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</si>
  <si>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</si>
  <si>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</si>
  <si>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</si>
  <si>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</si>
  <si>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</si>
  <si>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</si>
  <si>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</si>
  <si>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</si>
  <si>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</si>
  <si>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</si>
  <si>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</si>
  <si>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</si>
  <si>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</si>
  <si>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</si>
  <si>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</si>
  <si>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</si>
  <si>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</si>
  <si>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</si>
  <si>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</si>
  <si>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</si>
  <si>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</si>
  <si>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</si>
  <si>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</si>
  <si>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</si>
  <si>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</si>
  <si>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</si>
  <si>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</si>
  <si>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</si>
  <si>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</si>
  <si>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</si>
  <si>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</si>
  <si>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</si>
  <si>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</si>
  <si>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</si>
  <si>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</si>
  <si>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</si>
  <si>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</si>
  <si>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</si>
  <si>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</si>
  <si>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</si>
  <si>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</si>
  <si>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</si>
  <si>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</si>
  <si>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</si>
  <si>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</si>
  <si>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</si>
  <si>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</si>
  <si>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</si>
  <si>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</si>
  <si>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</si>
  <si>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</si>
  <si>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</si>
  <si>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</si>
  <si>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</si>
  <si>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</si>
  <si>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</si>
  <si>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</si>
  <si>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</si>
  <si>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</si>
  <si>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</si>
  <si>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</si>
  <si>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</si>
  <si>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</si>
  <si>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</si>
  <si>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</si>
  <si>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</si>
  <si>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</si>
  <si>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</si>
  <si>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</si>
  <si>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</si>
  <si>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</si>
  <si>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</si>
  <si>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</si>
  <si>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</si>
  <si>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</si>
  <si>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</si>
  <si>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</si>
  <si>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</si>
  <si>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</si>
  <si>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</si>
  <si>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</si>
  <si>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</si>
  <si>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</si>
  <si>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</si>
  <si>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</si>
  <si>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</si>
  <si>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</si>
  <si>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</si>
  <si>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</si>
  <si>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</si>
  <si>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</si>
  <si>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</si>
  <si>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</si>
  <si>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</si>
  <si>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</si>
  <si>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</si>
  <si>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</si>
  <si>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</si>
  <si>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</si>
  <si>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</si>
  <si>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</si>
  <si>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</si>
  <si>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</si>
  <si>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</si>
  <si>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</si>
  <si>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</si>
  <si>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</si>
  <si>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</si>
  <si>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</si>
  <si>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</si>
  <si>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</si>
  <si>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</si>
  <si>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</si>
  <si>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</si>
  <si>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</si>
  <si>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</si>
  <si>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</si>
  <si>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</si>
  <si>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</si>
  <si>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</si>
  <si>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</si>
  <si>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</si>
  <si>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</si>
  <si>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</si>
  <si>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</si>
  <si>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</si>
  <si>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</si>
  <si>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</si>
  <si>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</si>
  <si>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</si>
  <si>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</si>
  <si>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</si>
  <si>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</si>
  <si>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</si>
  <si>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</si>
  <si>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</si>
  <si>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</si>
  <si>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</si>
  <si>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</si>
  <si>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</si>
  <si>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</si>
  <si>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</si>
  <si>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</si>
  <si>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</si>
  <si>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</si>
  <si>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</si>
  <si>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</si>
  <si>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</si>
  <si>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</si>
  <si>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</si>
  <si>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</si>
  <si>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</si>
  <si>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</si>
  <si>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</si>
  <si>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</si>
  <si>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</si>
  <si>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</si>
  <si>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</si>
  <si>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</si>
  <si>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</si>
  <si>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</si>
  <si>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</si>
  <si>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</si>
  <si>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</si>
  <si>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</si>
  <si>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</si>
  <si>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</si>
  <si>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</si>
  <si>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</si>
  <si>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</si>
  <si>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</si>
  <si>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</si>
  <si>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</si>
  <si>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</si>
  <si>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</si>
  <si>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</si>
  <si>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</si>
  <si>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</si>
  <si>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</si>
  <si>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</si>
  <si>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</si>
  <si>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</si>
  <si>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</si>
  <si>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</si>
  <si>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</si>
  <si>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</si>
  <si>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</si>
  <si>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</si>
  <si>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</si>
  <si>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</si>
  <si>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</si>
  <si>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</si>
  <si>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</si>
  <si>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</si>
  <si>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</si>
  <si>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</si>
  <si>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</si>
  <si>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</si>
  <si>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</si>
  <si>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</si>
  <si>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</si>
  <si>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</si>
  <si>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</si>
  <si>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</si>
  <si>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</si>
  <si>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</si>
  <si>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</si>
  <si>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</si>
  <si>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</si>
  <si>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</si>
  <si>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</si>
  <si>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</si>
  <si>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</si>
  <si>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</si>
  <si>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</si>
  <si>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</si>
  <si>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</si>
  <si>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</si>
  <si>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</si>
  <si>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</si>
  <si>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</si>
  <si>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</si>
  <si>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</si>
  <si>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</si>
  <si>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</si>
  <si>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</si>
  <si>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</si>
  <si>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</si>
  <si>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</si>
  <si>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</si>
  <si>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</si>
  <si>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</si>
  <si>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</si>
  <si>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</si>
  <si>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</si>
  <si>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</si>
  <si>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</si>
  <si>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</si>
  <si>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</si>
  <si>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</si>
  <si>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</si>
  <si>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</si>
  <si>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</si>
  <si>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</si>
  <si>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</si>
  <si>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</si>
  <si>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</si>
  <si>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</si>
  <si>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</si>
  <si>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</si>
  <si>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</si>
  <si>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</si>
  <si>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</si>
  <si>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</si>
  <si>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</si>
  <si>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</si>
  <si>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</si>
  <si>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</si>
  <si>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</si>
  <si>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</si>
  <si>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</si>
  <si>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</si>
  <si>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</si>
  <si>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</si>
  <si>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</si>
  <si>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</si>
  <si>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</si>
  <si>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</si>
  <si>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</si>
  <si>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</si>
  <si>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</si>
  <si>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</si>
  <si>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</si>
  <si>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</si>
  <si>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</si>
  <si>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</si>
  <si>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</si>
  <si>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</si>
  <si>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</si>
  <si>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</si>
  <si>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</si>
  <si>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</si>
  <si>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</si>
  <si>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</si>
  <si>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</si>
  <si>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</si>
  <si>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</si>
  <si>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</si>
  <si>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</si>
  <si>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</si>
  <si>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</si>
  <si>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</si>
  <si>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</si>
  <si>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</si>
  <si>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</si>
  <si>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</si>
  <si>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</si>
  <si>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</si>
  <si>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</si>
  <si>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</si>
  <si>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</si>
  <si>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</si>
  <si>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</si>
  <si>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</si>
  <si>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</si>
  <si>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</si>
  <si>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</si>
  <si>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</si>
  <si>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</si>
  <si>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</si>
  <si>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</si>
  <si>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</si>
  <si>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</si>
  <si>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</si>
  <si>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</si>
  <si>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</si>
  <si>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</si>
  <si>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</si>
  <si>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</si>
  <si>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</si>
  <si>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</si>
  <si>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</si>
  <si>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</si>
  <si>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</si>
  <si>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</si>
  <si>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</si>
  <si>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</si>
  <si>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</si>
  <si>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</si>
  <si>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</si>
  <si>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</si>
  <si>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</si>
  <si>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</si>
  <si>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</si>
  <si>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</si>
  <si>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</si>
  <si>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</si>
  <si>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</si>
  <si>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</si>
  <si>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</si>
  <si>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</si>
  <si>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</si>
  <si>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</si>
  <si>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</si>
  <si>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</si>
  <si>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</si>
  <si>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</si>
  <si>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</si>
  <si>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</si>
  <si>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</si>
  <si>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</si>
  <si>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</si>
  <si>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</si>
  <si>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</si>
  <si>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</si>
  <si>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</si>
  <si>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</si>
  <si>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</si>
  <si>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</si>
  <si>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</si>
  <si>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</si>
  <si>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</si>
  <si>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</si>
  <si>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</si>
  <si>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</si>
  <si>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</si>
  <si>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</si>
  <si>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</si>
  <si>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</si>
  <si>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</si>
  <si>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</si>
  <si>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</si>
  <si>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</si>
  <si>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</si>
  <si>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</si>
  <si>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</si>
  <si>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</si>
  <si>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</si>
  <si>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</si>
  <si>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</si>
  <si>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</si>
  <si>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</si>
  <si>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</si>
  <si>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</si>
  <si>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</si>
  <si>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</si>
  <si>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</si>
  <si>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</si>
  <si>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</si>
  <si>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</si>
  <si>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</si>
  <si>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</si>
  <si>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</si>
  <si>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</si>
  <si>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</si>
  <si>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</si>
  <si>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</si>
  <si>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</si>
  <si>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</si>
  <si>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</si>
  <si>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</si>
  <si>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</si>
  <si>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</si>
  <si>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</si>
  <si>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</si>
  <si>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</si>
  <si>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</si>
  <si>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</si>
  <si>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</si>
  <si>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</si>
  <si>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</si>
  <si>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</si>
  <si>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</si>
  <si>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</si>
  <si>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</si>
  <si>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</si>
  <si>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</si>
  <si>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</si>
  <si>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</si>
  <si>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</si>
  <si>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</si>
  <si>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</si>
  <si>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</si>
  <si>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</si>
  <si>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</si>
  <si>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</si>
  <si>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</si>
  <si>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</si>
  <si>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</si>
  <si>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</si>
  <si>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</si>
  <si>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</si>
  <si>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</si>
  <si>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</si>
  <si>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</si>
  <si>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</si>
  <si>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</si>
  <si>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</si>
  <si>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</si>
  <si>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</si>
  <si>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</si>
  <si>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</si>
  <si>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</si>
  <si>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</si>
  <si>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</si>
  <si>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</si>
  <si>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</si>
  <si>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</si>
  <si>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</si>
  <si>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</si>
  <si>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</si>
  <si>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</si>
  <si>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</si>
  <si>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</si>
  <si>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</si>
  <si>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</si>
  <si>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</si>
  <si>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</si>
  <si>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</si>
  <si>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</si>
  <si>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</si>
  <si>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</si>
  <si>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</si>
  <si>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</si>
  <si>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</si>
  <si>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</si>
  <si>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</si>
  <si>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</si>
  <si>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</si>
  <si>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</si>
  <si>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</si>
  <si>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</si>
  <si>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</si>
  <si>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</si>
  <si>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</si>
  <si>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</si>
  <si>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</si>
  <si>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</si>
  <si>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</si>
  <si>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</si>
  <si>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</si>
  <si>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</si>
  <si>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</si>
  <si>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</si>
  <si>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</si>
  <si>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</si>
  <si>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</si>
  <si>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</si>
  <si>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</si>
  <si>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</si>
  <si>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</si>
  <si>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</si>
  <si>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</si>
  <si>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</si>
  <si>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</si>
  <si>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</si>
  <si>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</si>
  <si>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</si>
  <si>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</si>
  <si>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</si>
  <si>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</si>
  <si>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</si>
  <si>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</si>
  <si>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</si>
  <si>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</si>
  <si>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</si>
  <si>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</si>
  <si>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</si>
  <si>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</si>
  <si>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</si>
  <si>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</si>
  <si>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</si>
  <si>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</si>
  <si>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</si>
  <si>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</si>
  <si>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</si>
  <si>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</si>
  <si>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</si>
  <si>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</si>
  <si>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</si>
  <si>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</si>
  <si>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</si>
  <si>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</si>
  <si>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</si>
  <si>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</si>
  <si>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</si>
  <si>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</si>
  <si>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</si>
  <si>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</si>
  <si>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</si>
  <si>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</si>
  <si>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</si>
  <si>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</si>
  <si>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</si>
  <si>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</si>
  <si>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</si>
  <si>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</si>
  <si>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</si>
  <si>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</si>
  <si>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</si>
  <si>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</si>
  <si>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</si>
  <si>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</si>
  <si>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</si>
  <si>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</si>
  <si>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</si>
  <si>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</si>
  <si>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</si>
  <si>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</si>
  <si>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</si>
  <si>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</si>
  <si>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</si>
  <si>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</si>
  <si>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</si>
  <si>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</si>
  <si>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</si>
  <si>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</si>
  <si>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</si>
  <si>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</si>
  <si>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</si>
  <si>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</si>
  <si>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</si>
  <si>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</si>
  <si>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</si>
  <si>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</si>
  <si>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</si>
  <si>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</si>
  <si>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</si>
  <si>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</si>
  <si>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</si>
  <si>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</si>
  <si>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</si>
  <si>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</si>
  <si>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</si>
  <si>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</si>
  <si>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</si>
  <si>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</si>
  <si>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</si>
  <si>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</si>
  <si>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</si>
  <si>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</si>
  <si>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</si>
  <si>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</si>
  <si>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</si>
  <si>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</si>
  <si>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</si>
  <si>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</si>
  <si>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</si>
  <si>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</si>
  <si>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</si>
  <si>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</si>
  <si>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</si>
  <si>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</si>
  <si>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</si>
  <si>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</si>
  <si>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</si>
  <si>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</si>
  <si>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</si>
  <si>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</si>
  <si>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</si>
  <si>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</si>
  <si>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</si>
  <si>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</si>
  <si>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</si>
  <si>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</si>
  <si>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</si>
  <si>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</si>
  <si>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</si>
  <si>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</si>
  <si>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</si>
  <si>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</si>
  <si>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</si>
  <si>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</si>
  <si>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</si>
  <si>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</si>
  <si>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</si>
  <si>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</si>
  <si>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</si>
  <si>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</si>
  <si>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</si>
  <si>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</si>
  <si>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</si>
  <si>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</si>
  <si>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</si>
  <si>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</si>
  <si>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</si>
  <si>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</si>
  <si>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</si>
  <si>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</si>
  <si>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</si>
  <si>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</si>
  <si>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</si>
  <si>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</si>
  <si>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</si>
  <si>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</si>
  <si>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</si>
  <si>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</si>
  <si>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</si>
  <si>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</si>
  <si>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</si>
  <si>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</si>
  <si>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</si>
  <si>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</si>
  <si>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</si>
  <si>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</si>
  <si>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</si>
  <si>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</si>
  <si>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</si>
  <si>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</si>
  <si>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</si>
  <si>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</si>
  <si>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</si>
  <si>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</si>
  <si>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</si>
  <si>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</si>
  <si>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</si>
  <si>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</si>
  <si>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</si>
  <si>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</si>
  <si>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</si>
  <si>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</si>
  <si>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</si>
  <si>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</si>
  <si>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</si>
  <si>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</si>
  <si>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</si>
  <si>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</si>
  <si>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</si>
  <si>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</si>
  <si>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</si>
  <si>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</si>
  <si>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</si>
  <si>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</si>
  <si>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</si>
  <si>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</si>
  <si>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</si>
  <si>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</si>
  <si>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</si>
  <si>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</si>
  <si>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</si>
  <si>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</si>
  <si>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</si>
  <si>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</si>
  <si>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</si>
  <si>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</si>
  <si>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</si>
  <si>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</si>
  <si>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</si>
  <si>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</si>
  <si>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</si>
  <si>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</si>
  <si>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</si>
  <si>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</si>
  <si>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</si>
  <si>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</si>
  <si>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</si>
  <si>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</si>
  <si>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</si>
  <si>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</si>
  <si>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</si>
  <si>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</si>
  <si>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</si>
  <si>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</si>
  <si>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</si>
  <si>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</si>
  <si>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</si>
  <si>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</si>
  <si>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</si>
  <si>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</si>
  <si>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</si>
  <si>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</si>
  <si>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</si>
  <si>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</si>
  <si>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</si>
  <si>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</si>
  <si>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</si>
  <si>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</si>
  <si>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</si>
  <si>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</si>
  <si>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</si>
  <si>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</si>
  <si>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</si>
  <si>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</si>
  <si>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</si>
  <si>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</si>
  <si>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</si>
  <si>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</si>
  <si>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</si>
  <si>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</si>
  <si>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</si>
  <si>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</si>
  <si>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</si>
  <si>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</si>
  <si>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</si>
  <si>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</si>
  <si>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</si>
  <si>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</si>
  <si>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</si>
  <si>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</si>
  <si>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</si>
  <si>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</si>
  <si>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</si>
  <si>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</si>
  <si>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</si>
  <si>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</si>
  <si>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</si>
  <si>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</si>
  <si>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</si>
  <si>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</si>
  <si>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</si>
  <si>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</si>
  <si>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</si>
  <si>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</si>
  <si>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</si>
  <si>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</si>
  <si>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</si>
  <si>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</si>
  <si>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</si>
  <si>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</si>
  <si>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</si>
  <si>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</si>
  <si>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</si>
  <si>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</si>
  <si>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</si>
  <si>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</si>
  <si>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</si>
  <si>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</si>
  <si>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</si>
  <si>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</si>
  <si>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</si>
  <si>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</si>
  <si>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</si>
  <si>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</si>
  <si>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</si>
  <si>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</si>
  <si>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</si>
  <si>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</si>
  <si>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</si>
  <si>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</si>
  <si>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</si>
  <si>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</si>
  <si>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</si>
  <si>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</si>
  <si>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</si>
  <si>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</si>
  <si>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</si>
  <si>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</si>
  <si>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</si>
  <si>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</si>
  <si>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</si>
  <si>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</si>
  <si>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</si>
  <si>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</si>
  <si>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</si>
  <si>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</si>
  <si>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</si>
  <si>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</si>
  <si>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</si>
  <si>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</si>
  <si>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</si>
  <si>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</si>
  <si>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</si>
  <si>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</si>
  <si>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</si>
  <si>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</si>
  <si>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</si>
  <si>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</si>
  <si>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</si>
  <si>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</si>
  <si>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</si>
  <si>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</si>
  <si>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</si>
  <si>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</si>
  <si>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</si>
  <si>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</si>
  <si>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</si>
  <si>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</si>
  <si>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</si>
  <si>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</si>
  <si>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</si>
  <si>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</si>
  <si>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</si>
  <si>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</si>
  <si>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</si>
  <si>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</si>
  <si>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</si>
  <si>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</si>
  <si>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</si>
  <si>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</si>
  <si>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</si>
  <si>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</si>
  <si>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</si>
  <si>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</si>
  <si>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</si>
  <si>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</si>
  <si>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</si>
  <si>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</si>
  <si>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</si>
  <si>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</si>
  <si>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</si>
  <si>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</si>
  <si>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</si>
  <si>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</si>
  <si>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</si>
  <si>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</si>
  <si>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</si>
  <si>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</si>
  <si>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</si>
  <si>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</si>
  <si>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</si>
  <si>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</si>
  <si>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</si>
  <si>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</si>
  <si>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</si>
  <si>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</si>
  <si>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</si>
  <si>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</si>
  <si>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</si>
  <si>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</si>
  <si>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</si>
  <si>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</si>
  <si>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</si>
  <si>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</si>
  <si>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</si>
  <si>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</si>
  <si>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</si>
  <si>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</si>
  <si>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</si>
  <si>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</si>
  <si>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</si>
  <si>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</si>
  <si>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</si>
  <si>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</si>
  <si>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</si>
  <si>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</si>
  <si>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</si>
  <si>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</si>
  <si>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</si>
  <si>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</si>
  <si>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</si>
  <si>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</si>
  <si>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</si>
  <si>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</si>
  <si>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</si>
  <si>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</si>
  <si>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</si>
  <si>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</si>
  <si>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</si>
  <si>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</si>
  <si>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</si>
  <si>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</si>
  <si>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</si>
  <si>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</si>
  <si>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</si>
  <si>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</si>
  <si>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</si>
  <si>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</si>
  <si>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</si>
  <si>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</si>
  <si>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</si>
  <si>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</si>
  <si>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</si>
  <si>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</si>
  <si>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</si>
  <si>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</si>
  <si>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</si>
  <si>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</si>
  <si>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</si>
  <si>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</si>
  <si>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</si>
  <si>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</si>
  <si>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</si>
  <si>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</si>
  <si>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</si>
  <si>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</si>
  <si>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</si>
  <si>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</si>
  <si>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</si>
  <si>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</si>
  <si>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</si>
  <si>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</si>
  <si>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</si>
  <si>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</si>
  <si>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</si>
  <si>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</si>
  <si>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</si>
  <si>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</si>
  <si>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</si>
  <si>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</si>
  <si>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</si>
  <si>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</si>
  <si>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</si>
  <si>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</si>
  <si>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</si>
  <si>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</si>
  <si>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</si>
  <si>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</si>
  <si>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</si>
  <si>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</si>
  <si>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</si>
  <si>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</si>
  <si>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</si>
  <si>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</si>
  <si>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</si>
  <si>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</si>
  <si>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</si>
  <si>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</si>
  <si>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</si>
  <si>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</si>
  <si>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</si>
  <si>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</si>
  <si>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</si>
  <si>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</si>
  <si>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</si>
  <si>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</si>
  <si>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</si>
  <si>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</si>
  <si>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</si>
  <si>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</si>
  <si>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</si>
  <si>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</si>
  <si>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</si>
  <si>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</si>
  <si>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</si>
  <si>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</si>
  <si>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</si>
  <si>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</si>
  <si>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</si>
  <si>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</si>
  <si>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</si>
  <si>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</si>
  <si>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</si>
  <si>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</si>
  <si>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</si>
  <si>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</si>
  <si>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</si>
  <si>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</si>
  <si>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</si>
  <si>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</si>
  <si>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</si>
  <si>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</si>
  <si>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</si>
  <si>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</si>
  <si>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</si>
  <si>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</si>
  <si>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</si>
  <si>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</si>
  <si>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</si>
  <si>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</si>
  <si>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</si>
  <si>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</si>
  <si>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</si>
  <si>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</si>
  <si>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</si>
  <si>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</si>
  <si>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</si>
  <si>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</si>
  <si>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</si>
  <si>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</si>
  <si>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</si>
  <si>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</si>
  <si>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</si>
  <si>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</si>
  <si>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</si>
  <si>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</si>
  <si>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</si>
  <si>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</si>
  <si>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</si>
  <si>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</si>
  <si>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</si>
  <si>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</si>
  <si>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</si>
  <si>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</si>
  <si>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</si>
  <si>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</si>
  <si>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</si>
  <si>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</si>
  <si>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</si>
  <si>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</si>
  <si>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</si>
  <si>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</si>
  <si>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</si>
  <si>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</si>
  <si>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</si>
  <si>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</si>
  <si>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</si>
  <si>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</si>
  <si>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</si>
  <si>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</si>
  <si>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</si>
  <si>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</si>
  <si>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</si>
  <si>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</si>
  <si>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</si>
  <si>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</si>
  <si>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</si>
  <si>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</si>
  <si>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</si>
  <si>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</si>
  <si>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</si>
  <si>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</si>
  <si>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</si>
  <si>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</si>
  <si>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</si>
  <si>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</si>
  <si>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</si>
  <si>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</si>
  <si>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</si>
  <si>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</si>
  <si>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</si>
  <si>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</si>
  <si>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</si>
  <si>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</si>
  <si>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</si>
  <si>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</si>
  <si>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</si>
  <si>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</si>
  <si>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</si>
  <si>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</si>
  <si>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</si>
  <si>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</si>
  <si>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</si>
  <si>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</si>
  <si>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</si>
  <si>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</si>
  <si>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</si>
  <si>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</si>
  <si>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</si>
  <si>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</si>
  <si>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</si>
  <si>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</si>
  <si>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</si>
  <si>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</si>
  <si>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</si>
  <si>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</si>
  <si>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</si>
  <si>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</si>
  <si>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</si>
  <si>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</si>
  <si>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</si>
  <si>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</si>
  <si>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</si>
  <si>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</si>
  <si>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</si>
  <si>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</si>
  <si>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</si>
  <si>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</si>
  <si>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</si>
  <si>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</si>
  <si>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</si>
  <si>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</si>
  <si>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</si>
  <si>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</si>
  <si>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</si>
  <si>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</si>
  <si>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</si>
  <si>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</si>
  <si>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</si>
  <si>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</si>
  <si>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</si>
  <si>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</si>
  <si>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</si>
  <si>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</si>
  <si>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</si>
  <si>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</si>
  <si>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</si>
  <si>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</si>
  <si>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</si>
  <si>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</si>
  <si>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</si>
  <si>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</si>
  <si>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</si>
  <si>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</si>
  <si>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</si>
  <si>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</si>
  <si>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</si>
  <si>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</si>
  <si>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</si>
  <si>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</si>
  <si>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</si>
  <si>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</si>
  <si>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</si>
  <si>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</si>
  <si>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</si>
  <si>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</si>
  <si>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</si>
  <si>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</si>
  <si>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</si>
  <si>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</si>
  <si>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</si>
  <si>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</si>
  <si>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</si>
  <si>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</si>
  <si>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</si>
  <si>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</si>
  <si>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</si>
  <si>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</si>
  <si>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</si>
  <si>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</si>
  <si>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</si>
  <si>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</si>
  <si>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</si>
  <si>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</si>
  <si>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</si>
  <si>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</si>
  <si>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</si>
  <si>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</si>
  <si>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</si>
  <si>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</si>
  <si>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</si>
  <si>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</si>
  <si>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</si>
  <si>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</si>
  <si>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</si>
  <si>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</si>
  <si>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</si>
  <si>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</si>
  <si>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</si>
  <si>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</si>
  <si>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</si>
  <si>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</si>
  <si>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</si>
  <si>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</si>
  <si>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</si>
  <si>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</si>
  <si>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</si>
  <si>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</si>
  <si>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</si>
  <si>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</si>
  <si>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</si>
  <si>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</si>
  <si>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</si>
  <si>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</si>
  <si>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</si>
  <si>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</si>
  <si>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</si>
  <si>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</si>
  <si>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</si>
  <si>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</si>
  <si>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</si>
  <si>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</si>
  <si>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</si>
  <si>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</si>
  <si>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</si>
  <si>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</si>
  <si>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</si>
  <si>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</si>
  <si>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</si>
  <si>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</si>
  <si>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</si>
  <si>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</si>
  <si>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</si>
  <si>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</si>
  <si>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</si>
  <si>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</si>
  <si>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</si>
  <si>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</si>
  <si>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</si>
  <si>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</si>
  <si>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</si>
  <si>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</si>
  <si>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</si>
  <si>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</si>
  <si>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</si>
  <si>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</si>
  <si>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</si>
  <si>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</si>
  <si>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</si>
  <si>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</si>
  <si>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</si>
  <si>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</si>
  <si>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</si>
  <si>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</si>
  <si>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</si>
  <si>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</si>
  <si>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</si>
  <si>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</si>
  <si>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</si>
  <si>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</si>
  <si>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</si>
  <si>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</si>
  <si>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</si>
  <si>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</si>
  <si>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</si>
  <si>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</si>
  <si>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</si>
  <si>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</si>
  <si>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</si>
  <si>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</si>
  <si>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</si>
  <si>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</si>
  <si>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</si>
  <si>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</si>
  <si>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</si>
  <si>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</si>
  <si>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</si>
  <si>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</si>
  <si>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</si>
  <si>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</si>
  <si>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</si>
  <si>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</si>
  <si>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</si>
  <si>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</si>
  <si>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</si>
  <si>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</si>
  <si>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</si>
  <si>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</si>
  <si>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</si>
  <si>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</si>
  <si>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</si>
  <si>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</si>
  <si>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</si>
  <si>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</si>
  <si>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</si>
  <si>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</si>
  <si>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</si>
  <si>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</si>
  <si>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</si>
  <si>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</si>
  <si>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</si>
  <si>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</si>
  <si>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</si>
  <si>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</si>
  <si>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</si>
  <si>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</si>
  <si>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</si>
  <si>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</si>
  <si>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</si>
  <si>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</si>
  <si>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</si>
  <si>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</si>
  <si>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</si>
  <si>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</si>
  <si>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</si>
  <si>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</si>
  <si>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</si>
  <si>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</si>
  <si>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</si>
  <si>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</si>
  <si>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</si>
  <si>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</si>
  <si>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</si>
  <si>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</si>
  <si>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</si>
  <si>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</si>
  <si>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</si>
  <si>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</si>
  <si>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</si>
  <si>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</si>
  <si>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</si>
  <si>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</si>
  <si>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</si>
  <si>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</si>
  <si>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</si>
  <si>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</si>
  <si>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</si>
  <si>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</si>
  <si>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</si>
  <si>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</si>
  <si>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</si>
  <si>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</si>
  <si>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</si>
  <si>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</si>
  <si>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</si>
  <si>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</si>
  <si>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</si>
  <si>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</si>
  <si>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</si>
  <si>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</si>
  <si>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</si>
  <si>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</si>
  <si>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</si>
  <si>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</si>
  <si>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</si>
  <si>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</si>
  <si>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</si>
  <si>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</si>
  <si>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</si>
  <si>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</si>
  <si>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</si>
  <si>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</si>
  <si>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</si>
  <si>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</si>
  <si>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</si>
  <si>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</si>
  <si>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</si>
  <si>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</si>
  <si>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</si>
  <si>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</si>
  <si>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</si>
  <si>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</si>
  <si>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</si>
  <si>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</si>
  <si>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</si>
  <si>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</si>
  <si>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</si>
  <si>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</si>
  <si>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</si>
  <si>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</si>
  <si>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</si>
  <si>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</si>
  <si>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</si>
  <si>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</si>
  <si>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</si>
  <si>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</si>
  <si>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</si>
  <si>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</si>
  <si>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</si>
  <si>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</si>
  <si>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</si>
  <si>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</si>
  <si>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</si>
  <si>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</si>
  <si>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</si>
  <si>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</si>
  <si>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</si>
  <si>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</si>
  <si>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</si>
  <si>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</si>
  <si>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</si>
  <si>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</si>
  <si>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</si>
  <si>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</si>
  <si>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</si>
  <si>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</si>
  <si>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</si>
  <si>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</si>
  <si>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</si>
  <si>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</si>
  <si>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</si>
  <si>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</si>
  <si>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</si>
  <si>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</si>
  <si>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</si>
  <si>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</si>
  <si>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</si>
  <si>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</si>
  <si>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</si>
  <si>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</si>
  <si>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</si>
  <si>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</si>
  <si>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</si>
  <si>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</si>
  <si>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</si>
  <si>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</si>
  <si>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</si>
  <si>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</si>
  <si>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</si>
  <si>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</si>
  <si>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</si>
  <si>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</si>
  <si>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</si>
  <si>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</si>
  <si>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</si>
  <si>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</si>
  <si>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</si>
  <si>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</si>
  <si>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</si>
  <si>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</si>
  <si>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</si>
  <si>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</si>
  <si>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</si>
  <si>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</si>
  <si>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</si>
  <si>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</si>
  <si>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</si>
  <si>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</si>
  <si>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</si>
  <si>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</si>
  <si>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</si>
  <si>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</si>
  <si>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</si>
  <si>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</si>
  <si>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</si>
  <si>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</si>
  <si>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</si>
  <si>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</si>
  <si>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</si>
  <si>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</si>
  <si>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</si>
  <si>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</si>
  <si>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</si>
  <si>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</si>
  <si>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</si>
  <si>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</si>
  <si>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</si>
  <si>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</si>
  <si>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</si>
  <si>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</si>
  <si>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</si>
  <si>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</si>
  <si>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</si>
  <si>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</si>
  <si>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</si>
  <si>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</si>
  <si>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</si>
  <si>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</si>
  <si>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</si>
  <si>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</si>
  <si>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</si>
  <si>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</si>
  <si>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</si>
  <si>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</si>
  <si>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</si>
  <si>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</si>
  <si>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</si>
  <si>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</si>
  <si>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</si>
  <si>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</si>
  <si>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</si>
  <si>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</si>
  <si>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</si>
  <si>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</si>
  <si>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</si>
  <si>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</si>
  <si>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</si>
  <si>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</si>
  <si>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</si>
  <si>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</si>
  <si>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</si>
  <si>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</si>
  <si>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</si>
  <si>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</si>
  <si>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</si>
  <si>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</si>
  <si>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</si>
  <si>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</si>
  <si>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</si>
  <si>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</si>
  <si>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</si>
  <si>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</si>
  <si>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</si>
  <si>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</si>
  <si>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</si>
  <si>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</si>
  <si>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</si>
  <si>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</si>
  <si>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</si>
  <si>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</si>
  <si>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</si>
  <si>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</si>
  <si>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</si>
  <si>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</si>
  <si>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</si>
  <si>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</si>
  <si>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</si>
  <si>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</si>
  <si>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</si>
  <si>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</si>
  <si>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</si>
  <si>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</si>
  <si>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</si>
  <si>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</si>
  <si>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</si>
  <si>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</si>
  <si>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</si>
  <si>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</si>
  <si>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</si>
  <si>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</si>
  <si>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</si>
  <si>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</si>
  <si>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</si>
  <si>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</si>
  <si>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</si>
  <si>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</si>
  <si>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</si>
  <si>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</si>
  <si>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</si>
  <si>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</si>
  <si>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</si>
  <si>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</si>
  <si>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</si>
  <si>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</si>
  <si>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</si>
  <si>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</si>
  <si>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</si>
  <si>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</si>
  <si>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</si>
  <si>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</si>
  <si>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</si>
  <si>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</si>
  <si>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</si>
  <si>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</si>
  <si>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</si>
  <si>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</si>
  <si>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</si>
  <si>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</si>
  <si>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</si>
  <si>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</si>
  <si>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</si>
  <si>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</si>
  <si>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</si>
  <si>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</si>
  <si>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</si>
  <si>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</si>
  <si>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</si>
  <si>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</si>
  <si>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</si>
  <si>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</si>
  <si>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</si>
  <si>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</si>
  <si>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</si>
  <si>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</si>
  <si>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</si>
  <si>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</si>
  <si>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</si>
  <si>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</si>
  <si>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</si>
  <si>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</si>
  <si>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</si>
  <si>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</si>
  <si>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</si>
  <si>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</si>
  <si>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</si>
  <si>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</si>
  <si>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</si>
  <si>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</si>
  <si>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</si>
  <si>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</si>
  <si>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</si>
  <si>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</si>
  <si>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</si>
  <si>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</si>
  <si>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</si>
  <si>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</si>
  <si>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</si>
  <si>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</si>
  <si>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</si>
  <si>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</si>
  <si>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</si>
  <si>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</si>
  <si>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</si>
  <si>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</si>
  <si>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</si>
  <si>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</si>
  <si>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</si>
  <si>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</si>
  <si>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</si>
  <si>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</si>
  <si>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</si>
  <si>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</si>
  <si>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</si>
  <si>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</si>
  <si>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</si>
  <si>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</si>
  <si>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</si>
  <si>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</si>
  <si>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</si>
  <si>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</si>
  <si>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</si>
  <si>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</si>
  <si>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</si>
  <si>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</si>
  <si>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</si>
  <si>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</si>
  <si>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</si>
  <si>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</si>
  <si>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</si>
  <si>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</si>
  <si>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</si>
  <si>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</si>
  <si>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</si>
  <si>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</si>
  <si>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</si>
  <si>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</si>
  <si>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</si>
  <si>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</si>
  <si>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</si>
  <si>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</si>
  <si>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</si>
  <si>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</si>
  <si>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</si>
  <si>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</si>
  <si>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</si>
  <si>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</si>
  <si>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</si>
  <si>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</si>
  <si>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</si>
  <si>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</si>
  <si>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</si>
  <si>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</si>
  <si>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</si>
  <si>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</si>
  <si>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</si>
  <si>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</si>
  <si>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</si>
  <si>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</si>
  <si>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</si>
  <si>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</si>
  <si>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</si>
  <si>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</si>
  <si>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</si>
  <si>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</si>
  <si>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</si>
  <si>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</si>
  <si>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</si>
  <si>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</si>
  <si>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</si>
  <si>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</si>
  <si>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</si>
  <si>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</si>
  <si>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</si>
  <si>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</si>
  <si>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</si>
  <si>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</si>
  <si>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</si>
  <si>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</si>
  <si>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</si>
  <si>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</si>
  <si>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</si>
  <si>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</si>
  <si>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</si>
  <si>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</si>
  <si>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</si>
  <si>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</si>
  <si>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</si>
  <si>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</si>
  <si>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</si>
  <si>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</si>
  <si>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</si>
  <si>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</si>
  <si>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</si>
  <si>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</si>
  <si>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</si>
  <si>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</si>
  <si>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</si>
  <si>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</si>
  <si>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</si>
  <si>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</si>
  <si>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</si>
  <si>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</si>
  <si>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</si>
  <si>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</si>
  <si>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</si>
  <si>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</si>
  <si>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</si>
  <si>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</si>
  <si>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</si>
  <si>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</si>
  <si>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</si>
  <si>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</si>
  <si>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</si>
  <si>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</si>
  <si>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</si>
  <si>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</si>
  <si>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</si>
  <si>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</si>
  <si>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</si>
  <si>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</si>
  <si>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</si>
  <si>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</si>
  <si>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</si>
  <si>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</si>
  <si>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</si>
  <si>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</si>
  <si>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</si>
  <si>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</si>
  <si>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</si>
  <si>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</si>
  <si>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</si>
  <si>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</si>
  <si>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</si>
  <si>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</si>
  <si>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</si>
  <si>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</si>
  <si>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</si>
  <si>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</si>
  <si>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</si>
  <si>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</si>
  <si>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</si>
  <si>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</si>
  <si>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</si>
  <si>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</si>
  <si>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</si>
  <si>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</si>
  <si>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</si>
  <si>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</si>
  <si>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</si>
  <si>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</si>
  <si>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</si>
  <si>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</si>
  <si>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</si>
  <si>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</si>
  <si>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</si>
  <si>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</si>
  <si>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</si>
  <si>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</si>
  <si>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</si>
  <si>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</si>
  <si>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</si>
  <si>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</si>
  <si>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</si>
  <si>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</si>
  <si>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</si>
  <si>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</si>
  <si>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</si>
  <si>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</si>
  <si>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</si>
  <si>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</si>
  <si>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</si>
  <si>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</si>
  <si>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</si>
  <si>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</si>
  <si>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</si>
  <si>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</si>
  <si>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</si>
  <si>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</si>
  <si>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</si>
  <si>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</si>
  <si>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</si>
  <si>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</si>
  <si>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</si>
  <si>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</si>
  <si>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</si>
  <si>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</si>
  <si>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</si>
  <si>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</si>
  <si>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</si>
  <si>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</si>
  <si>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</si>
  <si>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</si>
  <si>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</si>
  <si>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</si>
  <si>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</si>
  <si>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</si>
  <si>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</si>
  <si>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</si>
  <si>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</si>
  <si>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</si>
  <si>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</si>
  <si>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</si>
  <si>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</si>
  <si>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</si>
  <si>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</si>
  <si>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</si>
  <si>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</si>
  <si>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</si>
  <si>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</si>
  <si>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</si>
  <si>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</si>
  <si>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</si>
  <si>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</si>
  <si>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</si>
  <si>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</si>
  <si>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</si>
  <si>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</si>
  <si>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</si>
  <si>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</si>
  <si>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</si>
  <si>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</si>
  <si>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</si>
  <si>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</si>
  <si>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</si>
  <si>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</si>
  <si>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</si>
  <si>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</si>
  <si>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</si>
  <si>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</si>
  <si>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</si>
  <si>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</si>
  <si>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</si>
  <si>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</si>
  <si>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</si>
  <si>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</si>
  <si>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</si>
  <si>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</si>
  <si>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</si>
  <si>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</si>
  <si>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</si>
  <si>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</si>
  <si>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</si>
  <si>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</si>
  <si>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</si>
  <si>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</si>
  <si>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</si>
  <si>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</si>
  <si>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</si>
  <si>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</si>
  <si>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</si>
  <si>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</si>
  <si>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</si>
  <si>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</si>
  <si>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</si>
  <si>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</si>
  <si>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</si>
  <si>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</si>
  <si>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</si>
  <si>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</si>
  <si>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</si>
  <si>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</si>
  <si>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</si>
  <si>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</si>
  <si>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</si>
  <si>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</si>
  <si>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</si>
  <si>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</si>
  <si>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</si>
  <si>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</si>
  <si>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</si>
  <si>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</si>
  <si>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</si>
  <si>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</si>
  <si>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</si>
  <si>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</si>
  <si>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</si>
  <si>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</si>
  <si>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</si>
  <si>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</si>
  <si>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</si>
  <si>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</si>
  <si>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</si>
  <si>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</si>
  <si>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</si>
  <si>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</si>
  <si>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</si>
  <si>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</si>
  <si>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</si>
  <si>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</si>
  <si>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</si>
  <si>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</si>
  <si>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</si>
  <si>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</si>
  <si>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</si>
  <si>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</si>
  <si>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</si>
  <si>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</si>
  <si>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</si>
  <si>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</si>
  <si>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</si>
  <si>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</si>
  <si>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</si>
  <si>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</si>
  <si>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</si>
  <si>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</si>
  <si>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</si>
  <si>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</si>
  <si>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</si>
  <si>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</si>
  <si>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</si>
  <si>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</si>
  <si>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</si>
  <si>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</si>
  <si>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</si>
  <si>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</si>
  <si>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</si>
  <si>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</si>
  <si>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</si>
  <si>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</si>
  <si>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</si>
  <si>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</si>
  <si>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</si>
  <si>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</si>
  <si>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</si>
  <si>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</si>
  <si>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</si>
  <si>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</si>
  <si>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</si>
  <si>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</si>
  <si>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</si>
  <si>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</si>
  <si>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</si>
  <si>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</si>
  <si>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</si>
  <si>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</si>
  <si>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</si>
  <si>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</si>
  <si>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</si>
  <si>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</si>
  <si>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</si>
  <si>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</si>
  <si>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</si>
  <si>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</si>
  <si>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</si>
  <si>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</si>
  <si>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</si>
  <si>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</si>
  <si>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</si>
  <si>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</si>
  <si>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</si>
  <si>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</si>
  <si>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</si>
  <si>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</si>
  <si>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</si>
  <si>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</si>
  <si>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</si>
  <si>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</si>
  <si>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</si>
  <si>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</si>
  <si>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</si>
  <si>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</si>
  <si>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</si>
  <si>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</si>
  <si>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</si>
  <si>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</si>
  <si>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</si>
  <si>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</si>
  <si>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</si>
  <si>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</si>
  <si>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</si>
  <si>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</si>
  <si>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</si>
  <si>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</si>
  <si>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</si>
  <si>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</si>
  <si>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</si>
  <si>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</si>
  <si>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</si>
  <si>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</si>
  <si>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</si>
  <si>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</si>
  <si>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</si>
  <si>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</si>
  <si>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</si>
  <si>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</si>
  <si>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</si>
  <si>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</si>
  <si>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</si>
  <si>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</si>
  <si>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</si>
  <si>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</si>
  <si>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</si>
  <si>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</si>
  <si>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</si>
  <si>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</si>
  <si>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</si>
  <si>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</si>
  <si>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</si>
  <si>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</si>
  <si>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</si>
  <si>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</si>
  <si>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</si>
  <si>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</si>
  <si>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</si>
  <si>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</si>
  <si>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</si>
  <si>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</si>
  <si>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</si>
  <si>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</si>
  <si>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</si>
  <si>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</si>
  <si>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</si>
  <si>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</si>
  <si>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</si>
  <si>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</si>
  <si>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</si>
  <si>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</si>
  <si>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</si>
  <si>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</si>
  <si>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</si>
  <si>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</si>
  <si>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</si>
  <si>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</si>
  <si>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</si>
  <si>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</si>
  <si>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</si>
  <si>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</si>
  <si>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</si>
  <si>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</si>
  <si>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</si>
  <si>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</si>
  <si>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</si>
  <si>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</si>
  <si>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</si>
  <si>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</si>
  <si>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</si>
  <si>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</si>
  <si>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</si>
  <si>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</si>
  <si>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</si>
  <si>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</si>
  <si>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</si>
  <si>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</si>
  <si>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</si>
  <si>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</si>
  <si>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</si>
  <si>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</si>
  <si>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</si>
  <si>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</si>
  <si>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</si>
  <si>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</si>
  <si>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</si>
  <si>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</si>
  <si>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</si>
  <si>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</si>
  <si>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</si>
  <si>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</si>
  <si>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</si>
  <si>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</si>
  <si>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</si>
  <si>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</si>
  <si>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</si>
  <si>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</si>
  <si>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</si>
  <si>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</si>
  <si>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</si>
  <si>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</si>
  <si>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</si>
  <si>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</si>
  <si>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</si>
  <si>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</si>
  <si>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</si>
  <si>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</si>
  <si>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</si>
  <si>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</si>
  <si>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</si>
  <si>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</si>
  <si>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</si>
  <si>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</si>
  <si>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</si>
  <si>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</si>
  <si>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</si>
  <si>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</si>
  <si>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</si>
  <si>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</si>
  <si>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</si>
  <si>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</si>
  <si>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</si>
  <si>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</si>
  <si>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</si>
  <si>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</si>
  <si>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</si>
  <si>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</si>
  <si>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</si>
  <si>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</si>
  <si>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</si>
  <si>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</si>
  <si>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</si>
  <si>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</si>
  <si>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</si>
  <si>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</si>
  <si>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</si>
  <si>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</si>
  <si>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</si>
  <si>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</si>
  <si>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</si>
  <si>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</si>
  <si>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</si>
  <si>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</si>
  <si>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</si>
  <si>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</si>
  <si>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</si>
  <si>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</si>
  <si>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</si>
  <si>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</si>
  <si>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</si>
  <si>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</si>
  <si>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</si>
  <si>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</si>
  <si>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</si>
  <si>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</si>
  <si>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</si>
  <si>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</si>
  <si>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</si>
  <si>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</si>
  <si>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</si>
  <si>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</si>
  <si>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</si>
  <si>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</si>
  <si>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</si>
  <si>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</si>
  <si>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</si>
  <si>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</si>
  <si>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</si>
  <si>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</si>
  <si>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</si>
  <si>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</si>
  <si>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</si>
  <si>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</si>
  <si>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</si>
  <si>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</si>
  <si>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</si>
  <si>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</si>
  <si>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</si>
  <si>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</si>
  <si>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</si>
  <si>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</si>
  <si>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</si>
  <si>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</si>
  <si>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</si>
  <si>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</si>
  <si>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</si>
  <si>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</si>
  <si>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</si>
  <si>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</si>
  <si>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</si>
  <si>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</si>
  <si>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</si>
  <si>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</si>
  <si>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</si>
  <si>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</si>
  <si>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</si>
  <si>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</si>
  <si>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</si>
  <si>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</si>
  <si>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</si>
  <si>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</si>
  <si>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</si>
  <si>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</si>
  <si>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</si>
  <si>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</si>
  <si>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</si>
  <si>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</si>
  <si>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</si>
  <si>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</si>
  <si>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</si>
  <si>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</si>
  <si>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</si>
  <si>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</si>
  <si>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</si>
  <si>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</si>
  <si>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</si>
  <si>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</si>
  <si>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</si>
  <si>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</si>
  <si>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</si>
  <si>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</si>
  <si>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</si>
  <si>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</si>
  <si>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</si>
  <si>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</si>
  <si>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</si>
  <si>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</si>
  <si>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</si>
  <si>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</si>
  <si>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</si>
  <si>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</si>
  <si>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</si>
  <si>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</si>
  <si>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</si>
  <si>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</si>
  <si>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</si>
  <si>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</si>
  <si>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</si>
  <si>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</si>
  <si>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</si>
  <si>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</si>
  <si>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</si>
  <si>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</si>
  <si>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</si>
  <si>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</si>
  <si>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</si>
  <si>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</si>
  <si>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</si>
  <si>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</si>
  <si>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</si>
  <si>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</si>
  <si>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</si>
  <si>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</si>
  <si>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</si>
  <si>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</si>
  <si>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</si>
  <si>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</si>
  <si>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</si>
  <si>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</si>
  <si>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</si>
  <si>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</si>
  <si>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</si>
  <si>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</si>
  <si>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</si>
  <si>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</si>
  <si>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</si>
  <si>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</si>
  <si>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</si>
  <si>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</si>
  <si>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</si>
  <si>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</si>
  <si>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</si>
  <si>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</si>
  <si>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</si>
  <si>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</si>
  <si>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</si>
  <si>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</si>
  <si>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</si>
  <si>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</si>
  <si>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</si>
  <si>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</si>
  <si>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</si>
  <si>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</si>
  <si>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</si>
  <si>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</si>
  <si>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</si>
  <si>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</si>
  <si>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</si>
  <si>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</si>
  <si>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</si>
  <si>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</si>
  <si>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</si>
  <si>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</si>
  <si>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</si>
  <si>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</si>
  <si>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</si>
  <si>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</si>
  <si>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</si>
  <si>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</si>
  <si>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</si>
  <si>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</si>
  <si>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</si>
  <si>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</si>
  <si>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</si>
  <si>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</si>
  <si>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</si>
  <si>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</si>
  <si>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</si>
  <si>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</si>
  <si>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</si>
  <si>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</si>
  <si>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</si>
  <si>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</si>
  <si>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</si>
  <si>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</si>
  <si>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</si>
  <si>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</si>
  <si>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</si>
  <si>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</si>
  <si>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</si>
  <si>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</si>
  <si>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</si>
  <si>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</si>
  <si>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</si>
  <si>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</si>
  <si>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</si>
  <si>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</si>
  <si>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</si>
  <si>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</si>
  <si>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</si>
  <si>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</si>
  <si>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</si>
  <si>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</si>
  <si>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</si>
  <si>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</si>
  <si>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</si>
  <si>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</si>
  <si>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</si>
  <si>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</si>
  <si>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</si>
  <si>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</si>
  <si>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</si>
  <si>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</si>
  <si>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</si>
  <si>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</si>
  <si>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</si>
  <si>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</si>
  <si>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</si>
  <si>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</si>
  <si>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</si>
  <si>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</si>
  <si>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</si>
  <si>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</si>
  <si>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</si>
  <si>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</si>
  <si>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</si>
  <si>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</si>
  <si>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</si>
  <si>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</si>
  <si>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</si>
  <si>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</si>
  <si>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</si>
  <si>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</si>
  <si>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</si>
  <si>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</si>
  <si>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</si>
  <si>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</si>
  <si>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</si>
  <si>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</si>
  <si>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</si>
  <si>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</si>
  <si>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</si>
  <si>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</si>
  <si>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</si>
  <si>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</si>
  <si>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</si>
  <si>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</si>
  <si>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</si>
  <si>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</si>
  <si>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</si>
  <si>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</si>
  <si>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</si>
  <si>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</si>
  <si>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</si>
  <si>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</si>
  <si>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</si>
  <si>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</si>
  <si>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</si>
  <si>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</si>
  <si>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</si>
  <si>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</si>
  <si>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</si>
  <si>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</si>
  <si>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</si>
  <si>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</si>
  <si>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</si>
  <si>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</si>
  <si>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</si>
  <si>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</si>
  <si>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</si>
  <si>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</si>
  <si>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</si>
  <si>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</si>
  <si>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</si>
  <si>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</si>
  <si>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</si>
  <si>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</si>
  <si>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</si>
  <si>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</si>
  <si>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</si>
  <si>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</si>
  <si>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</si>
  <si>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</si>
  <si>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</si>
  <si>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</si>
  <si>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</si>
  <si>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</si>
  <si>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</si>
  <si>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</si>
  <si>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</si>
  <si>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</si>
  <si>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</si>
  <si>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</si>
  <si>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</si>
  <si>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</si>
  <si>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</si>
  <si>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</si>
  <si>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</si>
  <si>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</si>
  <si>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</si>
  <si>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</si>
  <si>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</si>
  <si>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</si>
  <si>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</si>
  <si>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</si>
  <si>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</si>
  <si>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</si>
  <si>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</si>
  <si>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</si>
  <si>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</si>
  <si>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</si>
  <si>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</si>
  <si>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</si>
  <si>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</si>
  <si>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</si>
  <si>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</si>
  <si>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</si>
  <si>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</si>
  <si>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</si>
  <si>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</si>
  <si>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</si>
  <si>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</si>
  <si>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</si>
  <si>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</si>
  <si>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</si>
  <si>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</si>
  <si>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</si>
  <si>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</si>
  <si>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</si>
  <si>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</si>
  <si>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</si>
  <si>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</si>
  <si>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</si>
  <si>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</si>
  <si>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</si>
  <si>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</si>
  <si>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</si>
  <si>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</si>
  <si>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</si>
  <si>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</si>
  <si>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</si>
  <si>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</si>
  <si>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</si>
  <si>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</si>
  <si>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</si>
  <si>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</si>
  <si>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</si>
  <si>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</si>
  <si>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</si>
  <si>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</si>
  <si>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</si>
  <si>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</si>
  <si>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</si>
  <si>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</si>
  <si>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</si>
  <si>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</si>
  <si>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</si>
  <si>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</si>
  <si>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</si>
  <si>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</si>
  <si>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</si>
  <si>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</si>
  <si>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</si>
  <si>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</si>
  <si>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</si>
  <si>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</si>
  <si>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</si>
  <si>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</si>
  <si>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</si>
  <si>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</si>
  <si>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</si>
  <si>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</si>
  <si>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</si>
  <si>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</si>
  <si>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</si>
  <si>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</si>
  <si>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</si>
  <si>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</si>
  <si>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</si>
  <si>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</si>
  <si>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</si>
  <si>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</si>
  <si>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</si>
  <si>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</si>
  <si>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</si>
  <si>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</si>
  <si>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</si>
  <si>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</si>
  <si>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</si>
  <si>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</si>
  <si>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</si>
  <si>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</si>
  <si>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</si>
  <si>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</si>
  <si>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</si>
  <si>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</si>
  <si>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</si>
  <si>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</si>
  <si>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</si>
  <si>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</si>
  <si>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</si>
  <si>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</si>
  <si>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</si>
  <si>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</si>
  <si>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</si>
  <si>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</si>
  <si>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</si>
  <si>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</si>
  <si>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</si>
  <si>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</si>
  <si>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</si>
  <si>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</si>
  <si>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</si>
  <si>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</si>
  <si>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</si>
  <si>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</si>
  <si>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</si>
  <si>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</si>
  <si>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</si>
  <si>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</si>
  <si>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</si>
  <si>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</si>
  <si>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</si>
  <si>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</si>
  <si>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</si>
  <si>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</si>
  <si>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</si>
  <si>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</si>
  <si>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</si>
  <si>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</si>
  <si>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</si>
  <si>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</si>
  <si>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</si>
  <si>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</si>
  <si>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</si>
  <si>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</si>
  <si>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</si>
  <si>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</si>
  <si>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</si>
  <si>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</si>
  <si>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</si>
  <si>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</si>
  <si>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</si>
  <si>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</si>
  <si>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</si>
  <si>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</si>
  <si>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</si>
  <si>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</si>
  <si>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</si>
  <si>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</si>
  <si>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</si>
  <si>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</si>
  <si>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</si>
  <si>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</si>
  <si>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</si>
  <si>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</si>
  <si>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</si>
  <si>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</si>
  <si>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</si>
  <si>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</si>
  <si>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</si>
  <si>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</si>
  <si>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</si>
  <si>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</si>
  <si>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</si>
  <si>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</si>
  <si>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</si>
  <si>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</si>
  <si>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</si>
  <si>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</si>
  <si>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</si>
  <si>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</si>
  <si>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</si>
  <si>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</si>
  <si>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</si>
  <si>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</si>
  <si>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</si>
  <si>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</si>
  <si>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</si>
  <si>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</si>
  <si>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</si>
  <si>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</si>
  <si>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</si>
  <si>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</si>
  <si>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</si>
  <si>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</si>
  <si>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</si>
  <si>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</si>
  <si>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</si>
  <si>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</si>
  <si>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</si>
  <si>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</si>
  <si>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</si>
  <si>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</si>
  <si>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</si>
  <si>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</si>
  <si>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</si>
  <si>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</si>
  <si>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</si>
  <si>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</si>
  <si>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</si>
  <si>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</si>
  <si>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</si>
  <si>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</si>
  <si>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</si>
  <si>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</si>
  <si>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</si>
  <si>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</si>
  <si>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</si>
  <si>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</si>
  <si>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</si>
  <si>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</si>
  <si>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</si>
  <si>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</si>
  <si>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</si>
  <si>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</si>
  <si>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</si>
  <si>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</si>
  <si>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</si>
  <si>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</si>
  <si>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</si>
  <si>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</si>
  <si>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</si>
  <si>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</si>
  <si>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</si>
  <si>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</si>
  <si>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</si>
  <si>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</si>
  <si>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</si>
  <si>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</si>
  <si>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</si>
  <si>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</si>
  <si>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</si>
  <si>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</si>
  <si>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</si>
  <si>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</si>
  <si>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</si>
  <si>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</si>
  <si>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</si>
  <si>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</si>
  <si>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</si>
  <si>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</si>
  <si>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</si>
  <si>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</si>
  <si>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</si>
  <si>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</si>
  <si>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</si>
  <si>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</si>
  <si>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</si>
  <si>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</si>
  <si>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</si>
  <si>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</si>
  <si>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</si>
  <si>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</si>
  <si>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</si>
  <si>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</si>
  <si>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</si>
  <si>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</si>
  <si>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</si>
  <si>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</si>
  <si>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</si>
  <si>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</si>
  <si>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</si>
  <si>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</si>
  <si>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</si>
  <si>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</si>
  <si>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</si>
  <si>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</si>
  <si>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</si>
  <si>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</si>
  <si>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</si>
  <si>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</si>
  <si>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</si>
  <si>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</si>
  <si>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</si>
  <si>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</si>
  <si>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</si>
  <si>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</si>
  <si>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</si>
  <si>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</si>
  <si>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</si>
  <si>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</si>
  <si>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</si>
  <si>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</si>
  <si>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</si>
  <si>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</si>
  <si>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</si>
  <si>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</si>
  <si>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</si>
  <si>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</si>
  <si>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</si>
  <si>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</si>
  <si>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</si>
  <si>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</si>
  <si>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</si>
  <si>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</si>
  <si>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</si>
  <si>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</si>
  <si>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</si>
  <si>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</si>
  <si>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</si>
  <si>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</si>
  <si>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</si>
  <si>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</si>
  <si>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</si>
  <si>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</si>
  <si>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</si>
  <si>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</si>
  <si>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</si>
  <si>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</si>
  <si>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</si>
  <si>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</si>
  <si>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</si>
  <si>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</si>
  <si>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</si>
  <si>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</si>
  <si>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</si>
  <si>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</si>
  <si>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</si>
  <si>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</si>
  <si>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</si>
  <si>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</si>
  <si>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</si>
  <si>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</si>
  <si>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</si>
  <si>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</si>
  <si>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</si>
  <si>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</si>
  <si>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</si>
  <si>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</si>
  <si>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</si>
  <si>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</si>
  <si>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</si>
  <si>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</si>
  <si>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</si>
  <si>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</si>
  <si>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</si>
  <si>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</si>
  <si>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</si>
  <si>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</si>
  <si>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</si>
  <si>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</si>
  <si>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</si>
  <si>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</si>
  <si>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</si>
  <si>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</si>
  <si>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</si>
  <si>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</si>
  <si>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</si>
  <si>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</si>
  <si>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</si>
  <si>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</si>
  <si>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</si>
  <si>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</si>
  <si>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</si>
  <si>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</si>
  <si>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</si>
  <si>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</si>
  <si>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</si>
  <si>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</si>
  <si>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</si>
  <si>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</si>
  <si>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</si>
  <si>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</si>
  <si>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</si>
  <si>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</si>
  <si>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</si>
  <si>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</si>
  <si>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</si>
  <si>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</si>
  <si>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</si>
  <si>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</si>
  <si>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</si>
  <si>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</si>
  <si>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</si>
  <si>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</si>
  <si>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</si>
  <si>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</si>
  <si>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</si>
  <si>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</si>
  <si>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</si>
  <si>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</si>
  <si>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</si>
  <si>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</si>
  <si>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</si>
  <si>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</si>
  <si>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</si>
  <si>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</si>
  <si>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</si>
  <si>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</si>
  <si>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</si>
  <si>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</si>
  <si>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</si>
  <si>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</si>
  <si>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</si>
  <si>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</si>
  <si>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</si>
  <si>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</si>
  <si>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</si>
  <si>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</si>
  <si>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</si>
  <si>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</si>
  <si>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</si>
  <si>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</si>
  <si>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</si>
  <si>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</si>
  <si>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</si>
  <si>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</si>
  <si>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</si>
  <si>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</si>
  <si>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</si>
  <si>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</si>
  <si>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</si>
  <si>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</si>
  <si>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</si>
  <si>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</si>
  <si>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</si>
  <si>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</si>
  <si>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</si>
  <si>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</si>
  <si>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</si>
  <si>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</si>
  <si>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</si>
  <si>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</si>
  <si>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</si>
  <si>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</si>
  <si>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</si>
  <si>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</si>
  <si>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</si>
  <si>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</si>
  <si>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</si>
  <si>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</si>
  <si>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</si>
  <si>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</si>
  <si>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</si>
  <si>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</si>
  <si>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</si>
  <si>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</si>
  <si>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</si>
  <si>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</si>
  <si>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</si>
  <si>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</si>
  <si>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</si>
  <si>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</si>
  <si>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</si>
  <si>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</si>
  <si>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</si>
  <si>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</si>
  <si>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</si>
  <si>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</si>
  <si>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</si>
  <si>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</si>
  <si>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</si>
  <si>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</si>
  <si>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</si>
  <si>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</si>
  <si>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</si>
  <si>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</si>
  <si>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</si>
  <si>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</si>
  <si>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</si>
  <si>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</si>
  <si>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</si>
  <si>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</si>
  <si>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</si>
  <si>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</si>
  <si>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</si>
  <si>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</si>
  <si>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</si>
  <si>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</si>
  <si>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</si>
  <si>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</si>
  <si>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</si>
  <si>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</si>
  <si>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</si>
  <si>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</si>
  <si>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</si>
  <si>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</si>
  <si>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</si>
  <si>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</si>
  <si>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</si>
  <si>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</si>
  <si>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</si>
  <si>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</si>
  <si>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</si>
  <si>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</si>
  <si>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</si>
  <si>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</si>
  <si>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</si>
  <si>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</si>
  <si>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</si>
  <si>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</si>
  <si>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</si>
  <si>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</si>
  <si>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</si>
  <si>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</si>
  <si>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</si>
  <si>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</si>
  <si>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</si>
  <si>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</si>
  <si>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</si>
  <si>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</si>
  <si>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</si>
  <si>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</si>
  <si>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</si>
  <si>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</si>
  <si>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</si>
  <si>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</si>
  <si>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</si>
  <si>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</si>
  <si>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</si>
  <si>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</si>
  <si>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</si>
  <si>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</si>
  <si>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</si>
  <si>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</si>
  <si>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</si>
  <si>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</si>
  <si>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</si>
  <si>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</si>
  <si>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</si>
  <si>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</si>
  <si>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</si>
  <si>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</si>
  <si>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</si>
  <si>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</si>
  <si>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</si>
  <si>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</si>
  <si>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</si>
  <si>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</si>
  <si>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</si>
  <si>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</si>
  <si>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</si>
  <si>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</si>
  <si>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</si>
  <si>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</si>
  <si>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</si>
  <si>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</si>
  <si>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</si>
  <si>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</si>
  <si>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</si>
  <si>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</si>
  <si>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</si>
  <si>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</si>
  <si>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</si>
  <si>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</si>
  <si>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</si>
  <si>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</si>
  <si>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</si>
  <si>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</si>
  <si>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</si>
  <si>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</si>
  <si>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</si>
  <si>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</si>
  <si>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</si>
  <si>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</si>
  <si>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</si>
  <si>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</si>
  <si>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</si>
  <si>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</si>
  <si>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</si>
  <si>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</si>
  <si>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</si>
  <si>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</si>
  <si>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</si>
  <si>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</si>
  <si>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</si>
  <si>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</si>
  <si>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</si>
  <si>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</si>
  <si>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</si>
  <si>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</si>
  <si>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</si>
  <si>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</si>
  <si>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</si>
  <si>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</si>
  <si>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</si>
  <si>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</si>
  <si>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</si>
  <si>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</si>
  <si>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</si>
  <si>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</si>
  <si>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</si>
  <si>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</si>
  <si>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</si>
  <si>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</si>
  <si>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</si>
  <si>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</si>
  <si>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</si>
  <si>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</si>
  <si>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</si>
  <si>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</si>
  <si>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</si>
  <si>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</si>
  <si>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</si>
  <si>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</si>
  <si>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</si>
  <si>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</si>
  <si>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</si>
  <si>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</si>
  <si>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</si>
  <si>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</si>
  <si>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</si>
  <si>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</si>
  <si>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</si>
  <si>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</si>
  <si>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</si>
  <si>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</si>
  <si>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</si>
  <si>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</si>
  <si>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</si>
  <si>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</si>
  <si>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</si>
  <si>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</si>
  <si>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</si>
  <si>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</si>
  <si>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</si>
  <si>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</si>
  <si>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</si>
  <si>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</si>
  <si>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</si>
  <si>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</si>
  <si>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</si>
  <si>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</si>
  <si>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</si>
  <si>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</si>
  <si>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</si>
  <si>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</si>
  <si>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</si>
  <si>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</si>
  <si>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</si>
  <si>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</si>
  <si>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</si>
  <si>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</si>
  <si>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</si>
  <si>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</si>
  <si>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</si>
  <si>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</si>
  <si>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</si>
  <si>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</si>
  <si>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</si>
  <si>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</si>
  <si>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</si>
  <si>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</si>
  <si>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</si>
  <si>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</si>
  <si>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</si>
  <si>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</si>
  <si>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</si>
  <si>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</si>
  <si>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</si>
  <si>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</si>
  <si>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</si>
  <si>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</si>
  <si>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</si>
  <si>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</si>
  <si>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</si>
  <si>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</si>
  <si>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</si>
  <si>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</si>
  <si>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</si>
  <si>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</si>
  <si>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</si>
  <si>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</si>
  <si>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</si>
  <si>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</si>
  <si>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</si>
  <si>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</si>
  <si>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</si>
  <si>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</si>
  <si>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</si>
  <si>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</si>
  <si>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</si>
  <si>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</si>
  <si>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</si>
  <si>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</si>
  <si>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</si>
  <si>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</si>
  <si>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</si>
  <si>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</si>
  <si>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</si>
  <si>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</si>
  <si>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</si>
  <si>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</si>
  <si>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</si>
  <si>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</si>
  <si>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</si>
  <si>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</si>
  <si>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</si>
  <si>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</si>
  <si>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</si>
  <si>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</si>
  <si>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</si>
  <si>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</si>
  <si>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</si>
  <si>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</si>
  <si>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</si>
  <si>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</si>
  <si>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</si>
  <si>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</si>
  <si>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</si>
  <si>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</si>
  <si>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</si>
  <si>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</si>
  <si>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</si>
  <si>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</si>
  <si>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</si>
  <si>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</si>
  <si>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</si>
  <si>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</si>
  <si>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</si>
  <si>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</si>
  <si>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</si>
  <si>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</si>
  <si>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</si>
  <si>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</si>
  <si>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</si>
  <si>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</si>
  <si>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</si>
  <si>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</si>
  <si>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</si>
  <si>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</si>
  <si>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</si>
  <si>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</si>
  <si>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</si>
  <si>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</si>
  <si>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</si>
  <si>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</si>
  <si>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</si>
  <si>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</si>
  <si>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</si>
  <si>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</si>
  <si>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</si>
  <si>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</si>
  <si>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</si>
  <si>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</si>
  <si>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</si>
  <si>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</si>
  <si>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</si>
  <si>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</si>
  <si>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</si>
  <si>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</si>
  <si>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</si>
  <si>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</si>
  <si>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</si>
  <si>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</si>
  <si>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</si>
  <si>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</si>
  <si>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</si>
  <si>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</si>
  <si>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</si>
  <si>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</si>
  <si>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</si>
  <si>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</si>
  <si>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</si>
  <si>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</si>
  <si>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</si>
  <si>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</si>
  <si>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</si>
  <si>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</si>
  <si>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</si>
  <si>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</si>
  <si>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</si>
  <si>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</si>
  <si>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</si>
  <si>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</si>
  <si>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</si>
  <si>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</si>
  <si>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</si>
  <si>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</si>
  <si>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</si>
  <si>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</si>
  <si>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</si>
  <si>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</si>
  <si>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</si>
  <si>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</si>
  <si>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</si>
  <si>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</si>
  <si>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</si>
  <si>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</si>
  <si>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</si>
  <si>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</si>
  <si>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</si>
  <si>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</si>
  <si>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</si>
  <si>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</si>
  <si>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</si>
  <si>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</si>
  <si>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</si>
  <si>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</si>
  <si>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</si>
  <si>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</si>
  <si>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</si>
  <si>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</si>
  <si>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</si>
  <si>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</si>
  <si>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</si>
  <si>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</si>
  <si>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</si>
  <si>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</si>
  <si>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</si>
  <si>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</si>
  <si>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</si>
  <si>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</si>
  <si>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</si>
  <si>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</si>
  <si>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</si>
  <si>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</si>
  <si>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</si>
  <si>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</si>
  <si>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</si>
  <si>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</si>
  <si>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</si>
  <si>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</si>
  <si>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</si>
  <si>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</si>
  <si>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</si>
  <si>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</si>
  <si>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</si>
  <si>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</si>
  <si>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</si>
  <si>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</si>
  <si>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</si>
  <si>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</si>
  <si>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</si>
  <si>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</si>
  <si>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</si>
  <si>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</si>
  <si>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</si>
  <si>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</si>
  <si>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</si>
  <si>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</si>
  <si>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</si>
  <si>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</si>
  <si>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</si>
  <si>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</si>
  <si>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</si>
  <si>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</si>
  <si>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</si>
  <si>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</si>
  <si>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</si>
  <si>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</si>
  <si>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</si>
  <si>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</si>
  <si>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</si>
  <si>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</si>
  <si>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</si>
  <si>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</si>
  <si>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</si>
  <si>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</si>
  <si>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</si>
  <si>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</si>
  <si>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</si>
  <si>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</si>
  <si>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</si>
  <si>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</si>
  <si>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</si>
  <si>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</si>
  <si>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</si>
  <si>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</si>
  <si>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</si>
  <si>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</si>
  <si>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</si>
  <si>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</si>
  <si>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</si>
  <si>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</si>
  <si>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</si>
  <si>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</si>
  <si>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</si>
  <si>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</si>
  <si>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</si>
  <si>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</si>
  <si>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</si>
  <si>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</si>
  <si>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</si>
  <si>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</si>
  <si>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</si>
  <si>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</si>
  <si>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</si>
  <si>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</si>
  <si>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</si>
  <si>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</si>
  <si>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</si>
  <si>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</si>
  <si>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</si>
  <si>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</si>
  <si>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</si>
  <si>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</si>
  <si>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</si>
  <si>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</si>
  <si>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</si>
  <si>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</si>
  <si>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</si>
  <si>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</si>
  <si>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</si>
  <si>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</si>
  <si>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</si>
  <si>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</si>
  <si>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</si>
  <si>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</si>
  <si>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</si>
  <si>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</si>
  <si>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</si>
  <si>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</si>
  <si>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</si>
  <si>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</si>
  <si>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</si>
  <si>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</si>
  <si>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</si>
  <si>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</si>
  <si>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</si>
  <si>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</si>
  <si>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</si>
  <si>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</si>
  <si>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</si>
  <si>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</si>
  <si>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</si>
  <si>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</si>
  <si>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</si>
  <si>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</si>
  <si>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</si>
  <si>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</si>
  <si>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</si>
  <si>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</si>
  <si>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</si>
  <si>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</si>
  <si>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</si>
  <si>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</si>
  <si>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</si>
  <si>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</si>
  <si>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</si>
  <si>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</si>
  <si>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</si>
  <si>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</si>
  <si>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</si>
  <si>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</si>
  <si>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</si>
  <si>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</si>
  <si>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</si>
  <si>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</si>
  <si>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</si>
  <si>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</si>
  <si>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</si>
  <si>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</si>
  <si>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</si>
  <si>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</si>
  <si>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</si>
  <si>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</si>
  <si>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</si>
  <si>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</si>
  <si>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</si>
  <si>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</si>
  <si>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</si>
  <si>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</si>
  <si>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</si>
  <si>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</si>
  <si>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</si>
  <si>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</si>
  <si>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</si>
  <si>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</si>
  <si>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</si>
  <si>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</si>
  <si>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</si>
  <si>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</si>
  <si>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</si>
  <si>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</si>
  <si>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</si>
  <si>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</si>
  <si>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</si>
  <si>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</si>
  <si>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</si>
  <si>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</si>
  <si>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</si>
  <si>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</si>
  <si>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</si>
  <si>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</si>
  <si>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</si>
  <si>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</si>
  <si>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</si>
  <si>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</si>
  <si>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</si>
  <si>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</si>
  <si>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</si>
  <si>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</si>
  <si>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</si>
  <si>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</si>
  <si>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</si>
  <si>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</si>
  <si>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</si>
  <si>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</si>
  <si>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</si>
  <si>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</si>
  <si>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</si>
  <si>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</si>
  <si>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</si>
  <si>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</si>
  <si>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</si>
  <si>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</si>
  <si>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</si>
  <si>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</si>
  <si>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</si>
  <si>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</si>
  <si>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</si>
  <si>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</si>
  <si>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</si>
  <si>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</si>
  <si>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</si>
  <si>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</si>
  <si>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</si>
  <si>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</si>
  <si>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</si>
  <si>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</si>
  <si>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</si>
  <si>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</si>
  <si>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</si>
  <si>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</si>
  <si>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</si>
  <si>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</si>
  <si>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</si>
  <si>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</si>
  <si>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</si>
  <si>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</si>
  <si>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</si>
  <si>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</si>
  <si>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</si>
  <si>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</si>
  <si>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</si>
  <si>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</si>
  <si>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</si>
  <si>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</si>
  <si>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</si>
  <si>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</si>
  <si>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</si>
  <si>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</si>
  <si>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</si>
  <si>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</si>
  <si>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</si>
  <si>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</si>
  <si>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</si>
  <si>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</si>
  <si>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</si>
  <si>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</si>
  <si>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</si>
  <si>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</si>
  <si>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</si>
  <si>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</si>
  <si>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</si>
  <si>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</si>
  <si>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</si>
  <si>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</si>
  <si>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</si>
  <si>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</si>
  <si>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</si>
  <si>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</si>
  <si>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</si>
  <si>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</si>
  <si>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</si>
  <si>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</si>
  <si>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</si>
  <si>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</si>
  <si>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</si>
  <si>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</si>
  <si>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</si>
  <si>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</si>
  <si>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</si>
  <si>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</si>
  <si>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</si>
  <si>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</si>
  <si>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</si>
  <si>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</si>
  <si>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</si>
  <si>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</si>
  <si>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</si>
  <si>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</si>
  <si>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</si>
  <si>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</si>
  <si>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</si>
  <si>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</si>
  <si>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</si>
  <si>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</si>
  <si>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</si>
  <si>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</si>
  <si>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</si>
  <si>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</si>
  <si>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</si>
  <si>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</si>
  <si>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</si>
  <si>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</si>
  <si>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</si>
  <si>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</si>
  <si>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</si>
  <si>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</si>
  <si>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</si>
  <si>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</si>
  <si>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</si>
  <si>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</si>
  <si>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</si>
  <si>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</si>
  <si>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</si>
  <si>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</si>
  <si>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</si>
  <si>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</si>
  <si>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</si>
  <si>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</si>
  <si>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</si>
  <si>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</si>
  <si>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</si>
  <si>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</si>
  <si>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</si>
  <si>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</si>
  <si>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</si>
  <si>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</si>
  <si>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</si>
  <si>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</si>
  <si>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</si>
  <si>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</si>
  <si>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</si>
  <si>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</si>
  <si>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</si>
  <si>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</si>
  <si>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</si>
  <si>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</si>
  <si>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</si>
  <si>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</si>
  <si>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</si>
  <si>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</si>
  <si>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</si>
  <si>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</si>
  <si>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</si>
  <si>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</si>
  <si>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</si>
  <si>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</si>
  <si>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</si>
  <si>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</si>
  <si>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</si>
  <si>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</si>
  <si>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</si>
  <si>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</si>
  <si>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</si>
  <si>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</si>
  <si>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</si>
  <si>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</si>
  <si>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</si>
  <si>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</si>
  <si>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</si>
  <si>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</si>
  <si>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</si>
  <si>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</si>
  <si>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</si>
  <si>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</si>
  <si>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</si>
  <si>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</si>
  <si>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</si>
  <si>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</si>
  <si>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</si>
  <si>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</si>
  <si>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</si>
  <si>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</si>
  <si>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</si>
  <si>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</si>
  <si>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</si>
  <si>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</si>
  <si>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</si>
  <si>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</si>
  <si>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</si>
  <si>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</si>
  <si>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</si>
  <si>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</si>
  <si>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</si>
  <si>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</si>
  <si>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</si>
  <si>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</si>
  <si>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</si>
  <si>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</si>
  <si>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</si>
  <si>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</si>
  <si>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</si>
  <si>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</si>
  <si>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</si>
  <si>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</si>
  <si>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</si>
  <si>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</si>
  <si>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</si>
  <si>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</si>
  <si>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</si>
  <si>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</si>
  <si>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</si>
  <si>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</si>
  <si>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</si>
  <si>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</si>
  <si>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</si>
  <si>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</si>
  <si>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</si>
  <si>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</si>
  <si>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</si>
  <si>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</si>
  <si>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</si>
  <si>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</si>
  <si>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</si>
  <si>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</si>
  <si>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</si>
  <si>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</si>
  <si>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</si>
  <si>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</si>
  <si>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</si>
  <si>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</si>
  <si>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</si>
  <si>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</si>
  <si>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</si>
  <si>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</si>
  <si>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</si>
  <si>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</si>
  <si>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</si>
  <si>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</si>
  <si>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</si>
  <si>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</si>
  <si>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</si>
  <si>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</si>
  <si>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</si>
  <si>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</si>
  <si>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</si>
  <si>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</si>
  <si>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</si>
  <si>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</si>
  <si>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</si>
  <si>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</si>
  <si>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</si>
  <si>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</si>
  <si>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</si>
  <si>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</si>
  <si>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</si>
  <si>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</si>
  <si>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</si>
  <si>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</si>
  <si>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</si>
  <si>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</si>
  <si>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</si>
  <si>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</si>
  <si>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</si>
  <si>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</si>
  <si>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</si>
  <si>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</si>
  <si>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</si>
  <si>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</si>
  <si>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</si>
  <si>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</si>
  <si>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</si>
  <si>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</si>
  <si>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</si>
  <si>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</si>
  <si>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</si>
  <si>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</si>
  <si>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</si>
  <si>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</si>
  <si>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</si>
  <si>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</si>
  <si>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</si>
  <si>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</si>
  <si>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</si>
  <si>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</si>
  <si>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</si>
  <si>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</si>
  <si>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</si>
  <si>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</si>
  <si>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</si>
  <si>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</si>
  <si>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</si>
  <si>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</si>
  <si>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</si>
  <si>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</si>
  <si>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</si>
  <si>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</si>
  <si>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</si>
  <si>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</si>
  <si>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</si>
  <si>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</si>
  <si>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</si>
  <si>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</si>
  <si>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</si>
  <si>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</si>
  <si>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</si>
  <si>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</si>
  <si>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</si>
  <si>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</si>
  <si>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</si>
  <si>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</si>
  <si>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</si>
  <si>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</si>
  <si>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</si>
  <si>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</si>
  <si>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</si>
  <si>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</si>
  <si>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</si>
  <si>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</si>
  <si>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</si>
  <si>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</si>
  <si>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</si>
  <si>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</si>
  <si>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</si>
  <si>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</si>
  <si>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</si>
  <si>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</si>
  <si>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</si>
  <si>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</si>
  <si>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</si>
  <si>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</si>
  <si>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</si>
  <si>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</si>
  <si>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</si>
  <si>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</si>
  <si>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</si>
  <si>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</si>
  <si>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</si>
  <si>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</si>
  <si>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</si>
  <si>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</si>
  <si>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</si>
  <si>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</si>
  <si>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</si>
  <si>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</si>
  <si>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</si>
  <si>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</si>
  <si>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</si>
  <si>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</si>
  <si>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</si>
  <si>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</si>
  <si>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</si>
  <si>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</si>
  <si>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</si>
  <si>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</si>
  <si>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</si>
  <si>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</si>
  <si>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</si>
  <si>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</si>
  <si>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</si>
  <si>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</si>
  <si>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</si>
  <si>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</si>
  <si>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</si>
  <si>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</si>
  <si>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</si>
  <si>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</si>
  <si>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</si>
  <si>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</si>
  <si>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</si>
  <si>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</si>
  <si>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</si>
  <si>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</si>
  <si>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</si>
  <si>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</si>
  <si>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</si>
  <si>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</si>
  <si>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</si>
  <si>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</si>
  <si>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</si>
  <si>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</si>
  <si>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</si>
  <si>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</si>
  <si>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</si>
  <si>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</si>
  <si>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</si>
  <si>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</si>
  <si>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</si>
  <si>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</si>
  <si>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</si>
  <si>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</si>
  <si>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</si>
  <si>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</si>
  <si>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</si>
  <si>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</si>
  <si>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</si>
  <si>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</si>
  <si>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</si>
  <si>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</si>
  <si>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</si>
  <si>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</si>
  <si>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</si>
  <si>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</si>
  <si>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</si>
  <si>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</si>
  <si>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</si>
  <si>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</si>
  <si>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</si>
  <si>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</si>
  <si>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</si>
  <si>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</si>
  <si>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</si>
  <si>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</si>
  <si>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</si>
  <si>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</si>
  <si>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</si>
  <si>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</si>
  <si>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</si>
  <si>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</si>
  <si>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</si>
  <si>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</si>
  <si>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</si>
  <si>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</si>
  <si>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</si>
  <si>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</si>
  <si>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</si>
  <si>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</si>
  <si>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</si>
  <si>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</si>
  <si>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</si>
  <si>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</si>
  <si>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</si>
  <si>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</si>
  <si>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</si>
  <si>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</si>
  <si>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</si>
  <si>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</si>
  <si>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</si>
  <si>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</si>
  <si>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</si>
  <si>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</si>
  <si>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</si>
  <si>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</si>
  <si>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</si>
  <si>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</si>
  <si>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</si>
  <si>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</si>
  <si>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</si>
  <si>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</si>
  <si>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</si>
  <si>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</si>
  <si>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</si>
  <si>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</si>
  <si>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</si>
  <si>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</si>
  <si>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</si>
  <si>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</si>
  <si>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</si>
  <si>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</si>
  <si>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</si>
  <si>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</si>
  <si>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</si>
  <si>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</si>
  <si>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</si>
  <si>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</si>
  <si>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</si>
  <si>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</si>
  <si>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</si>
  <si>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</si>
  <si>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</si>
  <si>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</si>
  <si>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</si>
  <si>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</si>
  <si>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</si>
  <si>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</si>
  <si>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</si>
  <si>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</si>
  <si>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</si>
  <si>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</si>
  <si>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</si>
  <si>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</si>
  <si>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</si>
  <si>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</si>
  <si>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</si>
  <si>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</si>
  <si>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</si>
  <si>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</si>
  <si>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</si>
  <si>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</si>
  <si>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</si>
  <si>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</si>
  <si>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</si>
  <si>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</si>
  <si>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</si>
  <si>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</si>
  <si>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</si>
  <si>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</si>
  <si>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</si>
  <si>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</si>
  <si>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</si>
  <si>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</si>
  <si>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</si>
  <si>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</si>
  <si>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</si>
  <si>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</si>
  <si>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</si>
  <si>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</si>
  <si>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</si>
  <si>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</si>
  <si>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</si>
  <si>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</si>
  <si>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</si>
  <si>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</si>
  <si>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</si>
  <si>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</si>
  <si>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</si>
  <si>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</si>
  <si>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</si>
  <si>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</si>
  <si>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</si>
  <si>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</si>
  <si>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</si>
  <si>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</si>
  <si>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</si>
  <si>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</si>
  <si>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</si>
  <si>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</si>
  <si>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</si>
  <si>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</si>
  <si>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</si>
  <si>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</si>
  <si>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</si>
  <si>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</si>
  <si>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</si>
  <si>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</si>
  <si>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</si>
  <si>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</si>
  <si>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</si>
  <si>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</si>
  <si>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</si>
  <si>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</si>
  <si>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</si>
  <si>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</si>
  <si>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</si>
  <si>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</si>
  <si>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</si>
  <si>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</si>
  <si>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</si>
  <si>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</si>
  <si>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</si>
  <si>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</si>
  <si>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</si>
  <si>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</si>
  <si>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</si>
  <si>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</si>
  <si>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</si>
  <si>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</si>
  <si>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</si>
  <si>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</si>
  <si>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</si>
  <si>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</si>
  <si>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</si>
  <si>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</si>
  <si>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</si>
  <si>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</si>
  <si>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</si>
  <si>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</si>
  <si>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</si>
  <si>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</si>
  <si>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</si>
  <si>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</si>
  <si>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</si>
  <si>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</si>
  <si>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</si>
  <si>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</si>
  <si>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</si>
  <si>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</si>
  <si>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</si>
  <si>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</si>
  <si>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</si>
  <si>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</si>
  <si>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</si>
  <si>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</si>
  <si>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</si>
  <si>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</si>
  <si>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</si>
  <si>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</si>
  <si>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</si>
  <si>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</si>
  <si>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</si>
  <si>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</si>
  <si>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</si>
  <si>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</si>
  <si>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</si>
  <si>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</si>
  <si>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</si>
  <si>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</si>
  <si>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</si>
  <si>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</si>
  <si>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</si>
  <si>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</si>
  <si>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</si>
  <si>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</si>
  <si>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</si>
  <si>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</si>
  <si>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</si>
  <si>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</si>
  <si>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</si>
  <si>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</si>
  <si>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</si>
  <si>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</si>
  <si>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</si>
  <si>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</si>
  <si>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</si>
  <si>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</si>
  <si>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</si>
  <si>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</si>
  <si>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</si>
  <si>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</si>
  <si>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</si>
  <si>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</si>
  <si>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</si>
  <si>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</si>
  <si>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</si>
  <si>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</si>
  <si>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</si>
  <si>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</si>
  <si>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</si>
  <si>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</si>
  <si>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</si>
  <si>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</si>
  <si>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</si>
  <si>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</si>
  <si>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</si>
  <si>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</si>
  <si>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</si>
  <si>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</si>
  <si>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</si>
  <si>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</si>
  <si>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</si>
  <si>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</si>
  <si>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</si>
  <si>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</si>
  <si>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</si>
  <si>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</si>
  <si>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</si>
  <si>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</si>
  <si>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</si>
  <si>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</si>
  <si>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</si>
  <si>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</si>
  <si>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</si>
  <si>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</si>
  <si>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</si>
  <si>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</si>
  <si>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</si>
  <si>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</si>
  <si>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</si>
  <si>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</si>
  <si>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</si>
  <si>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</si>
  <si>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</si>
  <si>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</si>
  <si>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</si>
  <si>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</si>
  <si>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</si>
  <si>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</si>
  <si>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</si>
  <si>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</si>
  <si>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</si>
  <si>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</si>
  <si>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</si>
  <si>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</si>
  <si>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</si>
  <si>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</si>
  <si>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</si>
  <si>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</si>
  <si>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</si>
  <si>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</si>
  <si>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</si>
  <si>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</si>
  <si>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</si>
  <si>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</si>
  <si>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</si>
  <si>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</si>
  <si>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</si>
  <si>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</si>
  <si>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</si>
  <si>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</si>
  <si>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</si>
  <si>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</si>
  <si>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</si>
  <si>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</si>
  <si>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</si>
  <si>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</si>
  <si>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</si>
  <si>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</si>
  <si>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</si>
  <si>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</si>
  <si>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</si>
  <si>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</si>
  <si>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</si>
  <si>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</si>
  <si>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</si>
  <si>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</si>
  <si>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</si>
  <si>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</si>
  <si>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</si>
  <si>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</si>
  <si>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</si>
  <si>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</si>
  <si>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</si>
  <si>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</si>
  <si>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</si>
  <si>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</si>
  <si>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</si>
  <si>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</si>
  <si>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</si>
  <si>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</si>
  <si>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</si>
  <si>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</si>
  <si>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</si>
  <si>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</si>
  <si>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</si>
  <si>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</si>
  <si>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</si>
  <si>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</si>
  <si>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</si>
  <si>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</si>
  <si>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</si>
  <si>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</si>
  <si>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</si>
  <si>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</si>
  <si>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</si>
  <si>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</si>
  <si>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</si>
  <si>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</si>
  <si>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</si>
  <si>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</si>
  <si>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</si>
  <si>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</si>
  <si>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</si>
  <si>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</si>
  <si>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</si>
  <si>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</si>
  <si>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</si>
  <si>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</si>
  <si>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</si>
  <si>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</si>
  <si>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</si>
  <si>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</si>
  <si>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</si>
  <si>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</si>
  <si>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</si>
  <si>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</si>
  <si>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</si>
  <si>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</si>
  <si>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</si>
  <si>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</si>
  <si>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</si>
  <si>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</si>
  <si>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</si>
  <si>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</si>
  <si>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</si>
  <si>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</si>
  <si>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</si>
  <si>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</si>
  <si>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</si>
  <si>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</si>
  <si>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</si>
  <si>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</si>
  <si>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</si>
  <si>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</si>
  <si>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</si>
  <si>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</si>
  <si>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</si>
  <si>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</si>
  <si>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</si>
  <si>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</si>
  <si>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</si>
  <si>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</si>
  <si>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</si>
  <si>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</si>
  <si>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</si>
  <si>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</si>
  <si>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</si>
  <si>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</si>
  <si>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</si>
  <si>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</si>
  <si>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</si>
  <si>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</si>
  <si>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</si>
  <si>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</si>
  <si>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</si>
  <si>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</si>
  <si>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</si>
  <si>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</si>
  <si>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</si>
  <si>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</si>
  <si>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</si>
  <si>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</si>
  <si>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</si>
  <si>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</si>
  <si>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</si>
  <si>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</si>
  <si>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</si>
  <si>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</si>
  <si>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</si>
  <si>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</si>
  <si>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</si>
  <si>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</si>
  <si>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</si>
  <si>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</si>
  <si>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</si>
  <si>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</si>
  <si>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</si>
  <si>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</si>
  <si>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</si>
  <si>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</si>
  <si>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</si>
  <si>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</si>
  <si>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</si>
  <si>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</si>
  <si>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</si>
  <si>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</si>
  <si>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</si>
  <si>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</si>
  <si>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</si>
  <si>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</si>
  <si>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</si>
  <si>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</si>
  <si>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</si>
  <si>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</si>
  <si>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</si>
  <si>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</si>
  <si>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</si>
  <si>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</si>
  <si>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</si>
  <si>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</si>
  <si>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</si>
  <si>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</si>
  <si>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</si>
  <si>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</si>
  <si>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</si>
  <si>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</si>
  <si>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</si>
  <si>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</si>
  <si>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</si>
  <si>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</si>
  <si>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</si>
  <si>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</si>
  <si>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</si>
  <si>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</si>
  <si>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</si>
  <si>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</si>
  <si>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</si>
  <si>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</si>
  <si>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</si>
  <si>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</si>
  <si>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</si>
  <si>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</si>
  <si>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</si>
  <si>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</si>
  <si>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</si>
  <si>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</si>
  <si>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</si>
  <si>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</si>
  <si>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</si>
  <si>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</si>
  <si>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</si>
  <si>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</si>
  <si>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</si>
  <si>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</si>
  <si>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</si>
  <si>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</si>
  <si>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</si>
  <si>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</si>
  <si>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</si>
  <si>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</si>
  <si>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</si>
  <si>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</si>
  <si>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</si>
  <si>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</si>
  <si>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</si>
  <si>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</si>
  <si>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</si>
  <si>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</si>
  <si>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</si>
  <si>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</si>
  <si>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</si>
  <si>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</si>
  <si>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</si>
  <si>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</si>
  <si>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</si>
  <si>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</si>
  <si>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</si>
  <si>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</si>
  <si>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</si>
  <si>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</si>
  <si>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</si>
  <si>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</si>
  <si>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</si>
  <si>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</si>
  <si>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</si>
  <si>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</si>
  <si>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</si>
  <si>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</si>
  <si>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</si>
  <si>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</si>
  <si>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</si>
  <si>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</si>
  <si>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</si>
  <si>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</si>
  <si>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</si>
  <si>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</si>
  <si>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</si>
  <si>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</si>
  <si>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</si>
  <si>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</si>
  <si>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</si>
  <si>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</si>
  <si>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</si>
  <si>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</si>
  <si>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</si>
  <si>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</si>
  <si>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</si>
  <si>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</si>
  <si>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</si>
  <si>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</si>
  <si>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</si>
  <si>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</si>
  <si>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</si>
  <si>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</si>
  <si>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</si>
  <si>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</si>
  <si>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</si>
  <si>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</si>
  <si>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</si>
  <si>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</si>
  <si>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</si>
  <si>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</si>
  <si>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</si>
  <si>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</si>
  <si>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</si>
  <si>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</si>
  <si>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</si>
  <si>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</si>
  <si>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</si>
  <si>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</si>
  <si>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</si>
  <si>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</si>
  <si>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</si>
  <si>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</si>
  <si>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</si>
  <si>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</si>
  <si>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</si>
  <si>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</si>
  <si>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</si>
  <si>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</si>
  <si>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</si>
  <si>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</si>
  <si>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</si>
  <si>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</si>
  <si>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</si>
  <si>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</si>
  <si>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</si>
  <si>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</si>
  <si>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</si>
  <si>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</si>
  <si>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</si>
  <si>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</si>
  <si>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</si>
  <si>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</si>
  <si>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</si>
  <si>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</si>
  <si>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</si>
  <si>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</si>
  <si>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</si>
  <si>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</si>
  <si>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</si>
  <si>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</si>
  <si>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</si>
  <si>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</si>
  <si>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</si>
  <si>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</si>
  <si>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</si>
  <si>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</si>
  <si>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</si>
  <si>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</si>
  <si>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</si>
  <si>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</si>
  <si>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</si>
  <si>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</si>
  <si>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</si>
  <si>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</si>
  <si>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</si>
  <si>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</si>
  <si>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</si>
  <si>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</si>
  <si>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</si>
  <si>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</si>
  <si>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</si>
  <si>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</si>
  <si>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</si>
  <si>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</si>
  <si>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</si>
  <si>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</si>
  <si>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</si>
  <si>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</si>
  <si>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</si>
  <si>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</si>
  <si>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</si>
  <si>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</si>
  <si>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</si>
  <si>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</si>
  <si>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</si>
  <si>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</si>
  <si>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</si>
  <si>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</si>
  <si>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</si>
  <si>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</si>
  <si>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</si>
  <si>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</si>
  <si>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</si>
  <si>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</si>
  <si>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</si>
  <si>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</si>
  <si>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</si>
  <si>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</si>
  <si>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</si>
  <si>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</si>
  <si>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</si>
  <si>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</si>
  <si>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</si>
  <si>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</si>
  <si>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</si>
  <si>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</si>
  <si>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</si>
  <si>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</si>
  <si>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</si>
  <si>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</si>
  <si>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</si>
  <si>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</si>
  <si>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</si>
  <si>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</si>
  <si>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</si>
  <si>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</si>
  <si>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</si>
  <si>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</si>
  <si>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</si>
  <si>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</si>
  <si>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</si>
  <si>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</si>
  <si>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</si>
  <si>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</si>
  <si>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</si>
  <si>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</si>
  <si>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</si>
  <si>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</si>
  <si>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</si>
  <si>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</si>
  <si>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</si>
  <si>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</si>
  <si>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</si>
  <si>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</si>
  <si>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</si>
  <si>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</si>
  <si>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</si>
  <si>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</si>
  <si>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</si>
  <si>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</si>
  <si>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</si>
  <si>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</si>
  <si>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</si>
  <si>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</si>
  <si>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</si>
  <si>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</si>
  <si>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</si>
  <si>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</si>
  <si>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</si>
  <si>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</si>
  <si>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</si>
  <si>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</si>
  <si>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</si>
  <si>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</si>
  <si>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</si>
  <si>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</si>
  <si>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</si>
  <si>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</si>
  <si>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</si>
  <si>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</si>
  <si>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</si>
  <si>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</si>
  <si>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</si>
  <si>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</si>
  <si>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</si>
  <si>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</si>
  <si>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</si>
  <si>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</si>
  <si>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</si>
  <si>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</si>
  <si>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</si>
  <si>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</si>
  <si>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</si>
  <si>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</si>
  <si>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</si>
  <si>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</si>
  <si>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</si>
  <si>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</si>
  <si>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</si>
  <si>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</si>
  <si>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</si>
  <si>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</si>
  <si>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</si>
  <si>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</si>
  <si>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</si>
  <si>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</si>
  <si>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</si>
  <si>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</si>
  <si>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</si>
  <si>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</si>
  <si>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</si>
  <si>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</si>
  <si>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</si>
  <si>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</si>
  <si>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</si>
  <si>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</si>
  <si>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</si>
  <si>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</si>
  <si>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</si>
  <si>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</si>
  <si>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</si>
  <si>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</si>
  <si>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</si>
  <si>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</si>
  <si>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</si>
  <si>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</si>
  <si>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</si>
  <si>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</si>
  <si>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</si>
  <si>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</si>
  <si>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</si>
  <si>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</si>
  <si>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</si>
  <si>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</si>
  <si>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</si>
  <si>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</si>
  <si>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</si>
  <si>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</si>
  <si>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</si>
  <si>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</si>
  <si>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</si>
  <si>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</si>
  <si>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</si>
  <si>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</si>
  <si>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</si>
  <si>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</si>
  <si>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</si>
  <si>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</si>
  <si>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</si>
  <si>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</si>
  <si>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</si>
  <si>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</si>
  <si>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</si>
  <si>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</si>
  <si>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</si>
  <si>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</si>
  <si>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</si>
  <si>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</si>
  <si>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</si>
  <si>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</si>
  <si>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</si>
  <si>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</si>
  <si>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</si>
  <si>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</si>
  <si>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</si>
  <si>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</si>
  <si>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</si>
  <si>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</si>
  <si>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</si>
  <si>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</si>
  <si>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</si>
  <si>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</si>
  <si>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</si>
  <si>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</si>
  <si>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</si>
  <si>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</si>
  <si>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</si>
  <si>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</si>
  <si>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</si>
  <si>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</si>
  <si>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</si>
  <si>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</si>
  <si>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</si>
  <si>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</si>
  <si>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</si>
  <si>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</si>
  <si>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</si>
  <si>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</si>
  <si>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</si>
  <si>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</si>
  <si>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</si>
  <si>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</si>
  <si>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</si>
  <si>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</si>
  <si>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</si>
  <si>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</si>
  <si>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</si>
  <si>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</si>
  <si>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</si>
  <si>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</si>
  <si>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</si>
  <si>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</si>
  <si>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</si>
  <si>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</si>
  <si>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</si>
  <si>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</si>
  <si>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</si>
  <si>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</si>
  <si>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</si>
  <si>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</si>
  <si>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</si>
  <si>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</si>
  <si>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</si>
  <si>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</si>
  <si>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</si>
  <si>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</si>
  <si>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</si>
  <si>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</si>
  <si>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</si>
  <si>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</si>
  <si>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</si>
  <si>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</si>
  <si>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</si>
  <si>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</si>
  <si>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</si>
  <si>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</si>
  <si>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</si>
  <si>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</si>
  <si>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</si>
  <si>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</si>
  <si>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</si>
  <si>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</si>
  <si>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</si>
  <si>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</si>
  <si>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</si>
  <si>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</si>
  <si>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</si>
  <si>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</si>
  <si>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</si>
  <si>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</si>
  <si>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</si>
  <si>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</si>
  <si>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</si>
  <si>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</si>
  <si>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</si>
  <si>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</si>
  <si>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</si>
  <si>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</si>
  <si>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</si>
  <si>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</si>
  <si>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</si>
  <si>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</si>
  <si>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</si>
  <si>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</si>
  <si>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</si>
  <si>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</si>
  <si>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</si>
  <si>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</si>
  <si>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</si>
  <si>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</si>
  <si>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</si>
  <si>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</si>
  <si>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</si>
  <si>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</si>
  <si>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</si>
  <si>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</si>
  <si>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</si>
  <si>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</si>
  <si>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</si>
  <si>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</si>
  <si>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</si>
  <si>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</si>
  <si>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</si>
  <si>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</si>
  <si>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</si>
  <si>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</si>
  <si>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</si>
  <si>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</si>
  <si>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</si>
  <si>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</si>
  <si>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</si>
  <si>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</si>
  <si>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</si>
  <si>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</si>
  <si>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</si>
  <si>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</si>
  <si>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</si>
  <si>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</si>
  <si>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</si>
  <si>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</si>
  <si>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</si>
  <si>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</si>
  <si>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</si>
  <si>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</si>
  <si>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</si>
  <si>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</si>
  <si>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</si>
  <si>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</si>
  <si>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</si>
  <si>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</si>
  <si>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</si>
  <si>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</si>
  <si>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</si>
  <si>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</si>
  <si>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</si>
  <si>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</si>
  <si>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</si>
  <si>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</si>
  <si>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</si>
  <si>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</si>
  <si>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</si>
  <si>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</si>
  <si>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</si>
  <si>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</si>
  <si>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</si>
  <si>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</si>
  <si>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</si>
  <si>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</si>
  <si>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</si>
  <si>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</si>
  <si>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</si>
  <si>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</si>
  <si>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</si>
  <si>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</si>
  <si>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</si>
  <si>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</si>
  <si>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</si>
  <si>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</si>
  <si>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</si>
  <si>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</si>
  <si>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</si>
  <si>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</si>
  <si>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</si>
  <si>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</si>
  <si>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</si>
  <si>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</si>
  <si>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</si>
  <si>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</si>
  <si>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</si>
  <si>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</si>
  <si>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</si>
  <si>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</si>
  <si>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</si>
  <si>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</si>
  <si>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</si>
  <si>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</si>
  <si>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</si>
  <si>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</si>
  <si>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</si>
  <si>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</si>
  <si>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</si>
  <si>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</si>
  <si>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</si>
  <si>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</si>
  <si>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</si>
  <si>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</si>
  <si>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</si>
  <si>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</si>
  <si>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</si>
  <si>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</si>
  <si>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</si>
  <si>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</si>
  <si>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</si>
  <si>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</si>
  <si>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</si>
  <si>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</si>
  <si>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</si>
  <si>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</si>
  <si>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</si>
  <si>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</si>
  <si>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</si>
  <si>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</si>
  <si>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</si>
  <si>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</si>
  <si>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</si>
  <si>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</si>
  <si>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</si>
  <si>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</si>
  <si>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</si>
  <si>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</si>
  <si>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</si>
  <si>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</si>
  <si>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</si>
  <si>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</si>
  <si>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</si>
  <si>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</si>
  <si>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</si>
  <si>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</si>
  <si>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</si>
  <si>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</si>
  <si>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</si>
  <si>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</si>
  <si>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</si>
  <si>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</si>
  <si>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</si>
  <si>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</si>
  <si>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</si>
  <si>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</si>
  <si>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</si>
  <si>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</si>
  <si>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</si>
  <si>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</si>
  <si>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</si>
  <si>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</si>
  <si>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</si>
  <si>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</si>
  <si>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</si>
  <si>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</si>
  <si>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</si>
  <si>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</si>
  <si>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</si>
  <si>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</si>
  <si>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</si>
  <si>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</si>
  <si>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</si>
  <si>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</si>
  <si>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</si>
  <si>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</si>
  <si>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</si>
  <si>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</si>
  <si>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</si>
  <si>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</si>
  <si>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</si>
  <si>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</si>
  <si>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</si>
  <si>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</si>
  <si>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</si>
  <si>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</si>
  <si>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</si>
  <si>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</si>
  <si>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</si>
  <si>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</si>
  <si>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</si>
  <si>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</si>
  <si>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</si>
  <si>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</si>
  <si>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</si>
  <si>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</si>
  <si>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</si>
  <si>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</si>
  <si>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</si>
  <si>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</si>
  <si>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</si>
  <si>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</si>
  <si>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</si>
  <si>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</si>
  <si>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</si>
  <si>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</si>
  <si>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</si>
  <si>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</si>
  <si>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</si>
  <si>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</si>
  <si>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</si>
  <si>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</si>
  <si>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</si>
  <si>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</si>
  <si>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</si>
  <si>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</si>
  <si>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</si>
  <si>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</si>
  <si>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</si>
  <si>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</si>
  <si>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</si>
  <si>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</si>
  <si>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</si>
  <si>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</si>
  <si>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</si>
  <si>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</si>
  <si>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</si>
  <si>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</si>
  <si>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</si>
  <si>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</si>
  <si>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</si>
  <si>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</si>
  <si>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</si>
  <si>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</si>
  <si>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</si>
  <si>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</si>
  <si>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</si>
  <si>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</si>
  <si>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</si>
  <si>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</si>
  <si>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</si>
  <si>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</si>
  <si>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</si>
  <si>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</si>
  <si>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</si>
  <si>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</si>
  <si>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</si>
  <si>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</si>
  <si>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</si>
  <si>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</si>
  <si>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</si>
  <si>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</si>
  <si>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</si>
  <si>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</si>
  <si>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</si>
  <si>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</si>
  <si>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</si>
  <si>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</si>
  <si>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</si>
  <si>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</si>
  <si>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</si>
  <si>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</si>
  <si>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</si>
  <si>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</si>
  <si>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</si>
  <si>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</si>
  <si>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</si>
  <si>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</si>
  <si>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</si>
  <si>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</si>
  <si>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</si>
  <si>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</si>
  <si>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</si>
  <si>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</si>
  <si>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</si>
  <si>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</si>
  <si>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</si>
  <si>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</si>
  <si>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</si>
  <si>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</si>
  <si>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</si>
  <si>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</si>
  <si>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</si>
  <si>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</si>
  <si>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</si>
  <si>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</si>
  <si>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</si>
  <si>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</si>
  <si>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</si>
  <si>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</si>
  <si>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</si>
  <si>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</si>
  <si>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</si>
  <si>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</si>
  <si>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</si>
  <si>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</si>
  <si>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</si>
  <si>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</si>
  <si>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</si>
  <si>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</si>
  <si>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</si>
  <si>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</si>
  <si>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</si>
  <si>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</si>
  <si>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</si>
  <si>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</si>
  <si>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</si>
  <si>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</si>
  <si>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</si>
  <si>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</si>
  <si>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</si>
  <si>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</si>
  <si>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</si>
  <si>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</si>
  <si>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</si>
  <si>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</si>
  <si>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</si>
  <si>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</si>
  <si>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</si>
  <si>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</si>
  <si>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</si>
  <si>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</si>
  <si>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</si>
  <si>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</si>
  <si>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</si>
  <si>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</si>
  <si>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</si>
  <si>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</si>
  <si>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</si>
  <si>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</si>
  <si>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</si>
  <si>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</si>
  <si>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</si>
  <si>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</si>
  <si>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</si>
  <si>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</si>
  <si>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</si>
  <si>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</si>
  <si>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</si>
  <si>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</si>
  <si>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</si>
  <si>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</si>
  <si>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</si>
  <si>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</si>
  <si>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</si>
  <si>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</si>
  <si>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</si>
  <si>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</si>
  <si>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</si>
  <si>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</si>
  <si>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</si>
  <si>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</si>
  <si>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</si>
  <si>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</si>
  <si>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</si>
  <si>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</si>
  <si>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</si>
  <si>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</si>
  <si>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</si>
  <si>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</si>
  <si>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</si>
  <si>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</si>
  <si>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</si>
  <si>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</si>
  <si>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</si>
  <si>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</si>
  <si>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</si>
  <si>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</si>
  <si>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</si>
  <si>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</si>
  <si>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</si>
  <si>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</si>
  <si>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</si>
  <si>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</si>
  <si>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</si>
  <si>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</si>
  <si>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</si>
  <si>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</si>
  <si>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</si>
  <si>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</si>
  <si>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</si>
  <si>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</si>
  <si>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</si>
  <si>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</si>
  <si>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</si>
  <si>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</si>
  <si>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</si>
  <si>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</si>
  <si>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</si>
  <si>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</si>
  <si>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</si>
  <si>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</si>
  <si>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</si>
  <si>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</si>
  <si>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</si>
  <si>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</si>
  <si>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</si>
  <si>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</si>
  <si>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</si>
  <si>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</si>
  <si>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</si>
  <si>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</si>
  <si>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</si>
  <si>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</si>
  <si>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</si>
  <si>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</si>
  <si>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</si>
  <si>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</si>
  <si>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</si>
  <si>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</si>
  <si>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</si>
  <si>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</si>
  <si>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</si>
  <si>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</si>
  <si>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</si>
  <si>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</si>
  <si>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</si>
  <si>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</si>
  <si>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</si>
  <si>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</si>
  <si>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</si>
  <si>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</si>
  <si>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</si>
  <si>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</si>
  <si>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</si>
  <si>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</si>
  <si>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</si>
  <si>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</si>
  <si>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</si>
  <si>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</si>
  <si>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</si>
  <si>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</si>
  <si>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</si>
  <si>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</si>
  <si>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</si>
  <si>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</si>
  <si>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</si>
  <si>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</si>
  <si>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</si>
  <si>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</si>
  <si>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</si>
  <si>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</si>
  <si>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</si>
  <si>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</si>
  <si>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</si>
  <si>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</si>
  <si>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</si>
  <si>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</si>
  <si>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</si>
  <si>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</si>
  <si>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</si>
  <si>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</si>
  <si>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</si>
  <si>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</si>
  <si>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</si>
  <si>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</si>
  <si>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</si>
  <si>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</si>
  <si>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</si>
  <si>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</si>
  <si>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</si>
  <si>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</si>
  <si>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</si>
  <si>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</si>
  <si>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</si>
  <si>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</si>
  <si>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</si>
  <si>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</si>
  <si>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</si>
  <si>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</si>
  <si>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</si>
  <si>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</si>
  <si>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</si>
  <si>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</si>
  <si>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</si>
  <si>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</si>
  <si>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</si>
  <si>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</si>
  <si>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</si>
  <si>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</si>
  <si>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</si>
  <si>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</si>
  <si>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</si>
  <si>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</si>
  <si>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</si>
  <si>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</si>
  <si>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</si>
  <si>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</si>
  <si>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</si>
  <si>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</si>
  <si>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</si>
  <si>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</si>
  <si>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</si>
  <si>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</si>
  <si>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</si>
  <si>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</si>
  <si>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</si>
  <si>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</si>
  <si>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</si>
  <si>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</si>
  <si>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</si>
  <si>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</si>
  <si>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</si>
  <si>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</si>
  <si>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</si>
  <si>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</si>
  <si>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</si>
  <si>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</si>
  <si>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</si>
  <si>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</si>
  <si>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</si>
  <si>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</si>
  <si>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</si>
  <si>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</si>
  <si>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</si>
  <si>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</si>
  <si>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</si>
  <si>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</si>
  <si>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</si>
  <si>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</si>
  <si>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</si>
  <si>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</si>
  <si>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</si>
  <si>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</si>
  <si>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</si>
  <si>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</si>
  <si>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</si>
  <si>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</si>
  <si>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</si>
  <si>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</si>
  <si>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</si>
  <si>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</si>
  <si>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</si>
  <si>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</si>
  <si>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</si>
  <si>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</si>
  <si>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</si>
  <si>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</si>
  <si>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</si>
  <si>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</si>
  <si>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</si>
  <si>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</si>
  <si>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</si>
  <si>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</si>
  <si>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</si>
  <si>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</si>
  <si>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</si>
  <si>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</si>
  <si>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</si>
  <si>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</si>
  <si>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</si>
  <si>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</si>
  <si>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</si>
  <si>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</si>
  <si>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</si>
  <si>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</si>
  <si>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</si>
  <si>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</si>
  <si>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</si>
  <si>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</si>
  <si>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</si>
  <si>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</si>
  <si>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</si>
  <si>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</si>
  <si>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</si>
  <si>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</si>
  <si>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</si>
  <si>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</si>
  <si>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</si>
  <si>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</si>
  <si>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</si>
  <si>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</si>
  <si>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</si>
  <si>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</si>
  <si>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</si>
  <si>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</si>
  <si>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</si>
  <si>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</si>
  <si>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</si>
  <si>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</si>
  <si>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</si>
  <si>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</si>
  <si>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</si>
  <si>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</si>
  <si>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</si>
  <si>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</si>
  <si>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</si>
  <si>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</si>
  <si>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</si>
  <si>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</si>
  <si>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</si>
  <si>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</si>
  <si>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</si>
  <si>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</si>
  <si>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</si>
  <si>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</si>
  <si>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</si>
  <si>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</si>
  <si>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</si>
  <si>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</si>
  <si>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</si>
  <si>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</si>
  <si>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</si>
  <si>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</si>
  <si>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</si>
  <si>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</si>
  <si>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</si>
  <si>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</si>
  <si>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</si>
  <si>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</si>
  <si>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</si>
  <si>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</si>
  <si>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</si>
  <si>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</si>
  <si>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</si>
  <si>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</si>
  <si>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</si>
  <si>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</si>
  <si>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</si>
  <si>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</si>
  <si>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</si>
  <si>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</si>
  <si>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</si>
  <si>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</si>
  <si>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</si>
  <si>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</si>
  <si>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</si>
  <si>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</si>
  <si>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</si>
  <si>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</si>
  <si>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</si>
  <si>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</si>
  <si>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</si>
  <si>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</si>
  <si>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</si>
  <si>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</si>
  <si>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</si>
  <si>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</si>
  <si>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</si>
  <si>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</si>
  <si>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</si>
  <si>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</si>
  <si>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</si>
  <si>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</si>
  <si>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</si>
  <si>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</si>
  <si>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</si>
  <si>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</si>
  <si>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</si>
  <si>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</si>
  <si>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</si>
  <si>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</si>
  <si>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</si>
  <si>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</si>
  <si>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</si>
  <si>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</si>
  <si>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</si>
  <si>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</si>
  <si>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</si>
  <si>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</si>
  <si>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</si>
  <si>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</si>
  <si>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</si>
  <si>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</si>
  <si>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</si>
  <si>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</si>
  <si>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</si>
  <si>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</si>
  <si>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</si>
  <si>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</si>
  <si>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</si>
  <si>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</si>
  <si>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</si>
  <si>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</si>
  <si>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</si>
  <si>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</si>
  <si>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</si>
  <si>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</si>
  <si>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</si>
  <si>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</si>
  <si>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</si>
  <si>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</si>
  <si>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</si>
  <si>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</si>
  <si>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</si>
  <si>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</si>
  <si>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</si>
  <si>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</si>
  <si>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</si>
  <si>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</si>
  <si>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</si>
  <si>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</si>
  <si>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</si>
  <si>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</si>
  <si>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</si>
  <si>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</si>
  <si>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</si>
  <si>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</si>
  <si>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</si>
  <si>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</si>
  <si>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</si>
  <si>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</si>
  <si>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</si>
  <si>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</si>
  <si>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</si>
  <si>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</si>
  <si>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</si>
  <si>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</si>
  <si>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</si>
  <si>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</si>
  <si>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</si>
  <si>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</si>
  <si>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</si>
  <si>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</si>
  <si>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</si>
  <si>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</si>
  <si>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</si>
  <si>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</si>
  <si>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</si>
  <si>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</si>
  <si>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</si>
  <si>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</si>
  <si>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</si>
  <si>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</si>
  <si>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</si>
  <si>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</si>
  <si>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</si>
  <si>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</si>
  <si>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</si>
  <si>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</si>
  <si>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</si>
  <si>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</si>
  <si>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</si>
  <si>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</si>
  <si>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</si>
  <si>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</si>
  <si>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</si>
  <si>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</si>
  <si>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</si>
  <si>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</si>
  <si>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</si>
  <si>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</si>
  <si>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</si>
  <si>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</si>
  <si>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</si>
  <si>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</si>
  <si>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</si>
  <si>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</si>
  <si>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</si>
  <si>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</si>
  <si>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</si>
  <si>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</si>
  <si>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</si>
  <si>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</si>
  <si>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</si>
  <si>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</si>
  <si>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</si>
  <si>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</si>
  <si>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</si>
  <si>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</si>
  <si>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</si>
  <si>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</si>
  <si>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</si>
  <si>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</si>
  <si>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</si>
  <si>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</si>
  <si>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</si>
  <si>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</si>
  <si>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</si>
  <si>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</si>
  <si>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</si>
  <si>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</si>
  <si>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</si>
  <si>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</si>
  <si>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</si>
  <si>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</si>
  <si>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</si>
  <si>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</si>
  <si>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</si>
  <si>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</si>
  <si>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</si>
  <si>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</si>
  <si>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</si>
  <si>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</si>
  <si>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</si>
  <si>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</si>
  <si>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</si>
  <si>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</si>
  <si>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</si>
  <si>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</si>
  <si>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</si>
  <si>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</si>
  <si>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</si>
  <si>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</si>
  <si>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</si>
  <si>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</si>
  <si>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</si>
  <si>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</si>
  <si>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</si>
  <si>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</si>
  <si>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</si>
  <si>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</si>
  <si>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</si>
  <si>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</si>
  <si>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</si>
  <si>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</si>
  <si>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</si>
  <si>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</si>
  <si>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</si>
  <si>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</si>
  <si>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</si>
  <si>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</si>
  <si>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</si>
  <si>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</si>
  <si>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</si>
  <si>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</si>
  <si>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</si>
  <si>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</si>
  <si>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</si>
  <si>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</si>
  <si>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</si>
  <si>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</si>
  <si>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</si>
  <si>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</si>
  <si>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</si>
  <si>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</si>
  <si>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</si>
  <si>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</si>
  <si>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</si>
  <si>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</si>
  <si>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</si>
  <si>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</si>
  <si>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</si>
  <si>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</si>
  <si>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</si>
  <si>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</si>
  <si>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</si>
  <si>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</si>
  <si>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</si>
  <si>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</si>
  <si>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</si>
  <si>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</si>
  <si>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</si>
  <si>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</si>
  <si>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</si>
  <si>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</si>
  <si>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</si>
  <si>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</si>
  <si>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</si>
  <si>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</si>
  <si>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</si>
  <si>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</si>
  <si>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</si>
  <si>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</si>
  <si>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</si>
  <si>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</si>
  <si>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</si>
  <si>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</si>
  <si>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</si>
  <si>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</si>
  <si>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</si>
  <si>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</si>
  <si>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</si>
  <si>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</si>
  <si>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</si>
  <si>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</si>
  <si>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</si>
  <si>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</si>
  <si>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</si>
  <si>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</si>
  <si>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</si>
  <si>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</si>
  <si>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</si>
  <si>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</si>
  <si>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</si>
  <si>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</si>
  <si>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</si>
  <si>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</si>
  <si>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</si>
  <si>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</si>
  <si>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</si>
  <si>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</si>
  <si>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</si>
  <si>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</si>
  <si>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</si>
  <si>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</si>
  <si>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</si>
  <si>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</si>
  <si>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</si>
  <si>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</si>
  <si>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</si>
  <si>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</si>
  <si>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</si>
  <si>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</si>
  <si>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</si>
  <si>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</si>
  <si>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</si>
  <si>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</si>
  <si>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</si>
  <si>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</si>
  <si>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</si>
  <si>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</si>
  <si>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</si>
  <si>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</si>
  <si>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</si>
  <si>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</si>
  <si>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</si>
  <si>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</si>
  <si>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</si>
  <si>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</si>
  <si>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</si>
  <si>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</si>
  <si>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</si>
  <si>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</si>
  <si>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</si>
  <si>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</si>
  <si>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</si>
  <si>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</si>
  <si>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</si>
  <si>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</si>
  <si>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</si>
  <si>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</si>
  <si>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</si>
  <si>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</si>
  <si>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</si>
  <si>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</si>
  <si>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</si>
  <si>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</si>
  <si>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</si>
  <si>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</si>
  <si>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</si>
  <si>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</si>
  <si>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</si>
  <si>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</si>
  <si>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</si>
  <si>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</si>
  <si>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</si>
  <si>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</si>
  <si>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</si>
  <si>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</si>
  <si>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</si>
  <si>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</si>
  <si>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</si>
  <si>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</si>
  <si>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</si>
  <si>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</si>
  <si>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</si>
  <si>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</si>
  <si>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</si>
  <si>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</si>
  <si>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</si>
  <si>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</si>
  <si>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</si>
  <si>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</si>
  <si>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</si>
  <si>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5 min</t>
  </si>
  <si>
    <t xml:space="preserve"> PCM-20250215-00000830 </t>
  </si>
  <si>
    <t>LTE site still down and  site located in aramco area access issue need special permission</t>
  </si>
  <si>
    <t>PCM-20251124-00001626</t>
  </si>
  <si>
    <t xml:space="preserve">night access issue USF area </t>
  </si>
  <si>
    <t>PCM-20251124-00001773</t>
  </si>
  <si>
    <t>50 mins</t>
  </si>
  <si>
    <t>NO PCM</t>
  </si>
  <si>
    <t>HaW2421</t>
  </si>
  <si>
    <t>CRQ000000545153 under RFC and shared mail site down power issue on 9 PM and team reached found power cable was stolen and will arrange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</si>
  <si>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</si>
  <si>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</si>
  <si>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</si>
  <si>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</si>
  <si>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</si>
  <si>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</si>
  <si>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</si>
  <si>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</si>
  <si>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</si>
  <si>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EM Team moved to check ETA: 10 min</t>
  </si>
  <si>
    <t>PCM-20251124-00001772</t>
  </si>
  <si>
    <t>EM 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</si>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</sst>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1" dataDxfId="30" headerRowBorderDxfId="28" tableBorderDxfId="29">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323.02882662037155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0.22026180555985775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45985.977252546298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45985.977252546298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45985.977252546298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45985.977252546298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45985.977252546298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45985.977252546298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45985.977252546298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45985.977252546298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45985.977252546298</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45985.977252546298</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45985.977252546298</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45985.977252546298</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45985.977252546298</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45985.977252546298</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45985.977252546298</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45985.977252546298</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45985.977252546298</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45985.977252546298</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45985.977252546298</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45985.977252546298</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45985.977252546298</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45985.977252546298</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45985.977252546298</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45985.977252546298</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45985.977252546298</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45985.977252546298</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45985.977252546298</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45985.977252546298</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45985.977252546298</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45985.977252546298</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45985.977252546298</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45985.977252546298</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45985.977252546298</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45985.977252546298</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45985.977252546298</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45985.977252546298</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45985.977252546298</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45985.977252546298</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45985.977252546298</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45985.977252546298</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45985.977252546298</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45985.977252546298</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45985.977252546298</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45985.977252546298</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45985.977252546298</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45985.977252546298</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45985.977252546298</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45985.977252546298</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45985.977252546298</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45985.977252546298</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45985.977252546298</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45985.977252546298</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45985.977252546298</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45985.977252546298</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45985.977252546298</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45985.977252546298</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45985.977252546298</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45985.977252546298</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45985.977252546298</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45985.977252546298</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45985.977252546298</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45985.977252546298</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45985.977252546298</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45985.977252546298</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160.97741481481353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1.5898337962935329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0.11422037037118571</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4.0331481475732289E-2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45985.977252777775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45985.977252777775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45985.977252777775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45985.977252777775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45985.977252777775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45985.977252777775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45985.977252777775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45985.977252777775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45985.977252777775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45985.977252777775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45985.977252777775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45985.977252777775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45985.977252777775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45985.977252777775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45985.977252777775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45985.977252777775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45985.977252777775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45985.977252777775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45985.977252777775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45985.977252777775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45985.977252777775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45985.977252777775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45985.977252777775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45985.977252777775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45985.977252777775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45985.977252777775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45985.977252777775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45985.977252777775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45985.977252777775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45985.977252777775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45985.977252777775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45985.977252777775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45985.977252777775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45985.977252777775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45985.977252777775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45985.977252777775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45985.977252777775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45985.977252777775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45985.977252777775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45985.977252777775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45985.977252777775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45985.977252777775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45985.977252777775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45985.977252777775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45985.977252777775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45985.977252777775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45985.977252777775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45985.977252777775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45985.977252777775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45985.977252777775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45985.977252777775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45985.977252777775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45985.977252777775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45985.977252777775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45985.977252777775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45985.977252777775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45985.977252777775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45985.977252777775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45985.977252777775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45985.977252777775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45985.977252777775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45985.977252777775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45985.977252777775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45985.977252777775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45985.977252777775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45985.977252777775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45985.977252777775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45985.977252777775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45985.977252777775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45985.977252777775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45985.977252777775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45985.977252777775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45985.977252777775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45985.977252777775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45985.977252777775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45985.977252777775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45985.977252777775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45985.977252777775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45985.977252777775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45985.977252777775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45985.977252777775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45985.977252777775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45985.977252777775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45985.977252777775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45985.977252777775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45985.977252777775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45985.977252777775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45985.977252777775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45985.977252777775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45985.977252777775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45985.977252777775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45985.977252777775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45985.977252777775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45985.977252777775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45985.977252777775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45985.977252777775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45985.977252777775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45985.977252777775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45985.977252777775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45985.977252777775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45985.977252777775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45985.977252777775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45985.977252777775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45985.977252777775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45985.977252777775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45985.977252777775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45985.977252777775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45985.977252777775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45985.977252777775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45985.977252777775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45985.977252777775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45985.977252777775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45985.977252777775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45985.977252777775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45985.977252777775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45985.977252777775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45985.977252777775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45985.977252777775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45985.977252777775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45985.977252777775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45985.977252777775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45985.977252777775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45985.977252777775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45985.977252777775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45985.977252777775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45985.977252777775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45985.977252777775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45985.977252777775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45985.977252777775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45985.977252777775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45985.977252777775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45985.977252777775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45985.977252777775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45985.977252777775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45985.977252777775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45985.977252777775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45985.977252777775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45985.977252777775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45985.977252777775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45985.977252777775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45985.977252777775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45985.977252777775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45985.977252777775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45985.977252777775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45985.977252777775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45985.977252777775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45985.977252777775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45985.977252777775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45985.977252777775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45985.977252777775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45985.977252777775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45985.977252777775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45985.977252777775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45985.977252777775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45985.977252777775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45985.977252777775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45985.977252777775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45985.977252777775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45985.977252777775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45985.977252777775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45985.977252777775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45985.977252777775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45985.977252777775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45985.977252777775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45985.977252777775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45985.977252777775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45985.977252777775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45985.977252777775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45985.977252777775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45985.977252777775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45985.977252777775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45985.977252777775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45985.977252777775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45985.977252777775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45985.977252777775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45985.977252777775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45985.977252777775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45985.977252777775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45985.977252777775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45985.977252777775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45985.977252777775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45985.977252777775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45985.977252777775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45985.977252777775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45985.977252777775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45985.977252777775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45985.977252777775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45985.977252777775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45985.977252777775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45985.977252777775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45985.977252777775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45985.977252777775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45985.977252777775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45985.977252777775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45985.977252777775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45985.977252777775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45985.977252777775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45985.977252777775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45985.977252777775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45985.977252777775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45985.977252777775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45985.977252777775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45985.977252777775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45985.977252777775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45985.977252777775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45985.977252777775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45985.977252777775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45985.977252777775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45985.977252777775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45985.977252777775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45985.977252777775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45985.977252777775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45985.977252777775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45985.977252777775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45985.977252777775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45985.977252777775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45985.977252777775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45985.977252777775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45985.977252777775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45985.977252777775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45985.977252777775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45985.977252777775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45985.977252777775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45985.977252777775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45985.977252777775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45985.977252777775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45985.977252777775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45985.977252777775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45985.977252777775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45985.977252777775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45985.977252777775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45985.977252777775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45985.977252777775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45985.977252777775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45985.977252777775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45985.977252777775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45985.977252777775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45985.977252777775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45985.977252777775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45985.977252777775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45985.977252777775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45985.977252777775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45985.977252777775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45985.977252777775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45985.977252777775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45985.977252777775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45985.977252777775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45985.977252777775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45985.977252777775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45985.977252777775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45985.977252777775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45985.977252777775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45985.977252777775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45985.977252777775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45985.977252777775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45985.977252777775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45985.977252777775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45985.977252777775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45985.977252777775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45985.977252777775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45985.977252777775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45985.977252777775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45985.977252777775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45985.977252777775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45985.977252777775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45985.977252777775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45985.977252777775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45985.977252777775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45985.977252777775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45985.977252777775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45985.977252777775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45985.977252777775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45985.977252777775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45985.977252777775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45985.977252777775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45985.977252777775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45985.977252777775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45985.977252777775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45985.977252777775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45985.977252777775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45985.977252777775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45985.977252777775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45985.977252777775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45985.977252777775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45985.977252777775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45985.977252777775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45985.977252777775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45985.977252777775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45985.977252777775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45985.977252777775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45985.977252777775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45985.977252777775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45985.977252777775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45985.977252777775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45985.977252777775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45985.977252777775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45985.977252777775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45985.977252777775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45985.977252777775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45985.977252777775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45985.977252777775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45985.977252777775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45985.977252777775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45985.977252777775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45985.977252777775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45985.977252777775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45985.977252777775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45985.977252777775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45985.977252777775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45985.977252777775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45985.977252777775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45985.977252777775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45985.977252777775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45985.977252777775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45985.977252777775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45985.977252777775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45985.977252777775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45985.977252777775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45985.977252777775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45985.977252777775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45985.977252777775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45985.977252777775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45985.977252777775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45985.977252777775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45985.977252777775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45985.977252777775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45985.977252777775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45985.977252777775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45985.977252777775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45985.977252777775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45985.977252777775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45985.977252777775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45985.977252777775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45985.977252777775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45985.977252777775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45985.977252777775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45985.977252777775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45985.977252777775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45985.977252777775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45985.977252777775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45985.977252777775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45985.977252777775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45985.977252777775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45985.977252777775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45985.977252777775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45985.977252777775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45985.977252777775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45985.977252777775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45985.977252777775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45985.977252777775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45985.977252777775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45985.977252777775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45985.977252777775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45985.977252777775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45985.977252777775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45985.977252777775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45985.977252777775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45985.977252777775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45985.977252777775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45985.977252777775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45985.977252777775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45985.977252777775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45985.977252777775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45985.977252777775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45985.977252777775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45985.977252777775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45985.977252777775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45985.977252777775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45985.977252777775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45985.977252777775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45985.977252777775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45985.977252777775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45985.977252777775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45985.977252777775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45985.977252777775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45985.977252777775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45985.977252777775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45985.977252777775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45985.977252777775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45985.977252777775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45985.977252777775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45985.977252777775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45985.977252777775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45985.977252777775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45985.977252777775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45985.977252777775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45985.977252777775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45985.977252777775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45985.977252777775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45985.977252777775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45985.977252777775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45985.977252777775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45985.977252777775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45985.977252777775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45985.977252777775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45985.977252777775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45985.977252777775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45985.977252777775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45985.977252777775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45985.977252777775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45985.977252777775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45985.977252777775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45985.977252777775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45985.977252777775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45985.977252777775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45985.977252777775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45985.977252777775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45985.977252777775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45985.977252777775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45985.977252777775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45985.977252777775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45985.977252777775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45985.977252777775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45985.977252777775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45985.977252777775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45985.977252777775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45985.977252777775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45985.977252777775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45985.977252777775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45985.977252777775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45985.977252777775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45985.977252777775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45985.977252777775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45985.977252777775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45985.977252777775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45985.977252777775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45985.977252777775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45985.977252777775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45985.977252777775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45985.977252777775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45985.977252777775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45985.977252777775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45985.977252777775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45985.977252777775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45985.977252777775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45985.977252777775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45985.977252777775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45985.977252777775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45985.977252777775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45985.977252777775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45985.977252777775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45985.977252777775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45985.977252777775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45985.977252777775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45985.977252777775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45985.977252777775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45985.977252777775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45985.977252777775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45985.977252777775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45985.977252777775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45985.977252777775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45985.977252777775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45985.977252777775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45985.977252777775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45985.977252777775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45985.977252777775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45985.977252777775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45985.977252777775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45985.977252777775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45985.977252777775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45985.977252777775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45985.977252777775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45985.977252777775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45985.977252777775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45985.977252777775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45985.977252777775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45985.977252777775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45985.977252777775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45985.977252777775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45985.977252777775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45985.977252777775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45985.977252777775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45985.977252777775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45985.977252777775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45985.977252777775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45985.977252777775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45985.977252777775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45985.977252777775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45985.977252777775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45985.977252777775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45985.977252777775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45985.977252777775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45985.977252777775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45985.977252777775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45985.977252777775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45985.977252777775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45985.977252777775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45985.977252777775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45985.977252777775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45985.977252777775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45985.977252777775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45985.977252777775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45985.977252777775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45985.977252777775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45985.977252777775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45985.977252777775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45985.977252777775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45985.977252777775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45985.977252777775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45985.977252777775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45985.977252777775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45985.977252777775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45985.977252777775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45985.977252777775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45985.977252777775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45985.977252777775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45985.977252777775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45985.977252777775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45985.977252777775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45985.977252777775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45985.977252777775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45985.977252777775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45985.977252777775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45985.977252777775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45985.977252777775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45985.977252777775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45985.977252777775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45985.977252777775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45985.977252777775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45985.977252777775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45985.977252777775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45985.977252777775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45985.977252777775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45985.977252777775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45985.977252777775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45985.977252777775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45985.977252777775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45985.977252777775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45985.977252777775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45985.977252777775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45985.977252777775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45985.977252777775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45985.977252777775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45985.977252777775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45985.977252777775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45985.977252777775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45985.977252777775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45985.977252777775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45985.977252777775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45985.977252777775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45985.977252777775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45985.977252777775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45985.977252777775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45985.977252777775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45985.977252777775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45985.977252777775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45985.977252777775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45985.977252777775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45985.977252777775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45985.977252777775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45985.977252777775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45985.977252777775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45985.977252777775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45985.977252777775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45985.977252777775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45985.977252777775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45985.977252777775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45985.977252777775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45985.977252777775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45985.977252777775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45985.977252777775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45985.977252777775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45985.977252777775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45985.977252777775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45985.977252777775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45985.977252777775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45985.977252777775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45985.977252777775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45985.977252777775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45985.977252777775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45985.977252777775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45985.977252777775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45985.977252777775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45985.977252777775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45985.977252777775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45985.977252777775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45985.977252777775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45985.977252777775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45985.977252777775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45985.977252777775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45985.977252777775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45985.977252777775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45985.977252777775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45985.977252777775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45985.977252777775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45985.977252777775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45985.977252777775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45985.977252777775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45985.977252777775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45985.977252777775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45985.977252777775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45985.977252777775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45985.977252777775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45985.977252777775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45985.977252777775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45985.977252777775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45985.977252777775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45985.977252777775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45985.977252777775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45985.977252777775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45985.977252777775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45985.977252777775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45985.977252777775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45985.977252777775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45985.977252777775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45985.977252777775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45985.977252777775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45985.977252777775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45985.977252777775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45985.977252777775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45985.977252777775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45985.977252777775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45985.977252777775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45985.977252777775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45985.977252777775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45985.977252777775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45985.977252777775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45985.977252777775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45985.977252777775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45985.977252777775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45985.977252777775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45985.977252777775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45985.977252777775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45985.977252777775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45985.977252777775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45985.977252777775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45985.977252777775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45985.977252777775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45985.977252777775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45985.977252777775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45985.977252777775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45985.977252777775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45985.977252777775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45985.977252777775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45985.977252777775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45985.977252777775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45985.977252777775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45985.977252777775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45985.977252777775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45985.977252777775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45985.977252777775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45985.977252777775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45985.977252777775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45985.977252777775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45985.977252777775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45985.977252777775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45985.977252777775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45985.977252777775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45985.977252777775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45985.977252777775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45985.977252777775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45985.977252777775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45985.977252777775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45985.977252777775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45985.977252777775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45985.977252777775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45985.977252777775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45985.977252777775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45985.977252777775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45985.977252777775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45985.977252777775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45985.977252777775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45985.977252777775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45985.977252777775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45985.977252777775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45985.977252777775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45985.977252777775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45985.977252777775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45985.977252777775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45985.977252777775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45985.977252777775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45985.977252777775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45985.977252777775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45985.977252777775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45985.977252777775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45985.977252777775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45985.977252777775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45985.977252777775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45985.977252777775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45985.977252777775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45985.977252777775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45985.977252777775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45985.977252777775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45985.977252777775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45985.977252777775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45985.977252777775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45985.977252777775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45985.977252777775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45985.977252777775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45985.977252777775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45985.977252777775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45985.977252777775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45985.977252777775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45985.977252777775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45985.977252777775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45985.977252777775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45985.977252777775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45985.977252777775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45985.977252777775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45985.977252777775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45985.977252777775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45985.977252777775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45985.977252777775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45985.977252777775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45985.977252777775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45985.977252777775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45985.977252777775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45985.977252777775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45985.977252777775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45985.977252777775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45985.977252777775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45985.977252777775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45985.977252777775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45985.977252777775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45985.977252777775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45985.977252777775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45985.977252777775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45985.977252777775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45985.977252777775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45985.977252777775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45985.977252777775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45985.977252777775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45985.977252777775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45985.977252777775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45985.977252777775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45985.977252777775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45985.977252777775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45985.977252777775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45985.977252777775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45985.977252777775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45985.977252777775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45985.977252777775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45985.977252777775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45985.977252777775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45985.977252777775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45985.977252777775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45985.977252777775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45985.977252777775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45985.977252777775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45985.977252777775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45985.977252777775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45985.977252777775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45985.977252777775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45985.977252777775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45985.977252777775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45985.977252777775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45985.977252777775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45985.977252777775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45985.977252777775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45985.977252777775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45985.977252777775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45985.977252777775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45985.977252777775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45985.977252777775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45985.977252777775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45985.977252777775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45985.977252777775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45985.977252777775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45985.977252777775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45985.977252777775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45985.977252777775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45985.977252777775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45985.977252777775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45985.977252777775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45985.977252777775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45985.977252777775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45985.977252777775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45985.977252777775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45985.977252777775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45985.977252777775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45985.977252777775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45985.977252777775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45985.977252777775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45985.977252777775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45985.977252777775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45985.977252777775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45985.977252777775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45985.977252777775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45985.977252777775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45985.977252777775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45985.977252777775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45985.977252777775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45985.977252777775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45985.977252777775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45985.977252777775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45985.977252777775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45985.977252777775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45985.977252777775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45985.977252777775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45985.977252777775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45985.977252777775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45985.977252777775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45985.977252777775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45985.977252777775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45985.977252777775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45985.977252777775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45985.977252777775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45985.977252777775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45985.977252777775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45985.977252777775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45985.977252777775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45985.977252777775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45985.977252777775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45985.977252777775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45985.977252777775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45985.977252777775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45985.977252777775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45985.977252777775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45985.977252777775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45985.977252777775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45985.977252777775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45985.977252777775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45985.977252777775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45985.977252777775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45985.977252777775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45985.977252777775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45985.977252777775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45985.977252777775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45985.977252777775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45985.977252777775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45985.977252777775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45985.977252777775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45985.977252777775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45985.977252777775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45985.977252777775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45985.977252777775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45985.977252777775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45985.977252777775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45985.977252777775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45985.977252777775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45985.977252777775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45985.977252777775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45985.977252777775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45985.977252777775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45985.977252777775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45985.977252777775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45985.977252777775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45985.977252777775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45985.977252777775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45985.977252777775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45985.977252777775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45985.977252777775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45985.977252777775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45985.977252777775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45985.977252777775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45985.977252777775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45985.977252777775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45985.977252777775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45985.977252777775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45985.977252777775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45985.977252777775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45985.977252777775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45985.977252777775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45985.977252777775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45985.977252777775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45985.977252777775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45985.977252777775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45985.977252777775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45985.977252777775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45985.977252777775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45985.977252777775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45985.977252777775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45985.977252777775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45985.977252777775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45985.977252777775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45985.977252777775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45985.977252777775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45985.977252777775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45985.977252777775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45985.977252777775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45985.977252777775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45985.977252777775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45985.977252777775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45985.977252777775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45985.977252777775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45985.977252777775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45985.977252777775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45985.977252777775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45985.977252777775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45985.977252777775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45985.977252777775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45985.977252777775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45985.977252777775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45985.977252777775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45985.977252777775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45985.977252777775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45985.977252777775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45985.977252777775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45985.977252777775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45985.977252777775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45985.977252777775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45985.977252777775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45985.977252777775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45985.977252777775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45985.977252777775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45985.977252777775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45985.977252777775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45985.977252777775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45985.977252777775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45985.977252777775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45985.977252777775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45985.977252777775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45985.977252777775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45985.977252777775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45985.977252777775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45985.977252777775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45985.977252777775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45985.977252777775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45985.977252777775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45985.977252777775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45985.977252777775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45985.977252777775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45985.977252777775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45985.977252777775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45985.977252777775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45985.977252777775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45985.977252777775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45985.977252777775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45985.977252777775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45985.977252777775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45985.977252777775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45985.977252777775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45985.977252777775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45985.977252777775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45985.977252777775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45985.977252777775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45985.977252777775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45985.977252777775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45985.977252777775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45985.977252777775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45985.977252777775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45985.977252777775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45985.977252777775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45985.977252777775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45985.977252777775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45985.977252777775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45985.977252777775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45985.977252777775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45985.977252777775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45985.977252777775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45985.977252777775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45985.977252777775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45985.977252777775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45985.977252777775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45985.977252777775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45985.977252777775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45985.977252777775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45985.977252777775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45985.977252777775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45985.977252777775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45985.977252777775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45985.977252777775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45985.977252777775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45985.977252777775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45985.977252777775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45985.977252777775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45985.977252777775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45985.977252777775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45985.977252777775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45985.977252777775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45985.977252777775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45985.977252777775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45985.977252777775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45985.977252777775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45985.977252777775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45985.977252777775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45985.977252777775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45985.977252777775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45985.977252777775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45985.977252777775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45985.977252777775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45985.977252777775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45985.977252777775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45985.977252777775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45985.977252777775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45985.977252777775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45985.977252777775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45985.977252777775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45985.977252777775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45985.977252777775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45985.977252777775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45985.977252777775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45985.977252777775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45985.977252777775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45985.977252777775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45985.977252777775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45985.977252777775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45985.977252777775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45985.977252777775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45985.977252777775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45985.977252777775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45985.977252777775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45985.977252777775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45985.977252777775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45985.977252777775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45985.977252777775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45985.977252777775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45985.977252777775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45985.977252777775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45985.977252777775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45985.977252777775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45985.977252777775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45985.977252777775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45985.977252777775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45985.977252777775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45985.977252777775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45985.977252777775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45985.977252777775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45985.977252777775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45985.977252777775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45985.977252777775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45985.977252777775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45985.977252777775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45985.977252777775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45985.977252777775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45985.977252777775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45985.977252777775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45985.977252777775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45985.977252777775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45985.977252777775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45985.977252777775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45985.977252777775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45985.977252777775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45985.977252777775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45985.977252777775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45985.977252777775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45985.977252777775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45985.977252777775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45985.977252777775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45985.977252777775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45985.977252777775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45985.977252777775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45985.977252777775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45985.977252777775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45985.977252777775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45985.977252777775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45985.977252777775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45985.977252777775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45985.977252777775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45985.977252777775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45985.977252777775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45985.977252777775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45985.977252777775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45985.977252777775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45985.977252777775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45985.977252777775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45985.977252777775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45985.977252777775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45985.977252777775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45985.977252777775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45985.977252777775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45985.977252777775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45985.977252777775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45985.977252777775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45985.977252777775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45985.977252777775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45985.977252777775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45985.977252777775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45985.977252777775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45985.977252777775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45985.977252777775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45985.977252777775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45985.977252777775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45985.977252777775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45985.977252777775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45985.977252777775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45985.977252777775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45985.977252777775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45985.977252777775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45985.977252777775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45985.977252777775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45985.977252777775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45985.977252777775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45985.977252777775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45985.977252777775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45985.977252777775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45985.977252777775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45985.977252777775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45985.977252777775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45985.977252777775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45985.977252777775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45985.977252777775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45985.977252777775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45985.977252777775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45985.977252777775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45985.977252777775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282.4965351851788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0.1506439814766054</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3.559768517880002E-2</v>
      </c>
      <c r="H4" s="95">
        <v>45985.925868055558</v>
      </c>
      <c r="I4" s="113" t="str">
        <f>IFERROR(VLOOKUP(D4,DB!A:F,6,0),"")</f>
        <v>SCECO</v>
      </c>
      <c r="J4" s="113" t="str">
        <f>IFERROR(VLOOKUP(D4,DB!A:G,7,0),"")</f>
        <v>Good</v>
      </c>
      <c r="K4" s="97" t="s">
        <v>39118</v>
      </c>
      <c r="L4" s="91" t="str">
        <f>IFERROR(VLOOKUP(D4,DB!A:I,9,0),"")</f>
        <v>Latis</v>
      </c>
    </row>
    <row r="5" spans="1:16" ht="30.75">
      <c r="A5" s="113" t="s">
        <v>39119</v>
      </c>
      <c r="B5" s="113" t="str">
        <f>IFERROR(VLOOKUP(D5,DB!A:K,11,0),"")</f>
        <v>R4</v>
      </c>
      <c r="C5" s="93">
        <v>2</v>
      </c>
      <c r="D5" s="91" t="s">
        <v>39120</v>
      </c>
      <c r="E5" s="94" t="s">
        <v>39021</v>
      </c>
      <c r="F5" s="95"/>
      <c r="G5" s="96">
        <f t="shared" ca="1" si="0"/>
        <v>45985.977252777775</v>
      </c>
      <c r="H5" s="95">
        <v>45985.679745370369</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t="shared" ca="1" si="0"/>
        <v>45985.977252777775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45985.977252777775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45985.977252777775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45985.977252777775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45985.977252777775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45985.977252777775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45985.977252777775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45985.977252777775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45985.977252777775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45985.977252777775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45985.977252777775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45985.977252777775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45985.977252777775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45985.977252777775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45985.977252777775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45985.977252777775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45985.977252777775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45985.977252777775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45985.977252777775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45985.977252777775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45985.977252777775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45985.977252777775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45985.977252777775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45985.977252777775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45985.977252777775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45985.977252777775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45985.977252777775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45985.977252777775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45985.977252777775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45985.977252777775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45985.977252777775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45985.977252777775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45985.977252777775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45985.977252777775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45985.977252777775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45985.977252777775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45985.977252777775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45985.977252777775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45985.977252777775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45985.977252777775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45985.977252777775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45985.977252777775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45985.977252777775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45985.977252777775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45985.977252777775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45985.977252777775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45985.977252777775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45985.977252777775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45985.977252777775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45985.977252777775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45985.977252777775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45985.977252777775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45985.977252777775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45985.977252777775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45985.977252777775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45985.977252777775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45985.977252777775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45985.977252777775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45985.977252777775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45985.977252777775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45985.977252777775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45985.977252777775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45985.977252777775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45985.977252777775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45985.977252777775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45985.977252777775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45985.977252777775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45985.977252777775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45985.977252777775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45985.977252777775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45985.977252777775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45985.977252777775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45985.977252777775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45985.977252777775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45985.977252777775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45985.977252777775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45985.977252777775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45985.977252777775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45985.977252777775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45985.977252777775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45985.977252777775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45985.977252777775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45985.977252777775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45985.977252777775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45985.977252777775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45985.977252777775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45985.977252777775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45985.977252777775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45985.977252777775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45985.977252777775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45985.977252777775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45985.977252777775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45985.977252777775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45985.977252777775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45985.977252777775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45985.977252777775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45985.977252777775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45985.977252777775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45985.977252777775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45985.977252777775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45985.977252777775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45985.977252777775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45985.977252777775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45985.977252777775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45985.977252777775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45985.977252777775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45985.977252777775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45985.977252777775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45985.977252777775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45985.977252777775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45985.977252777775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45985.977252777775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45985.977252777775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45985.977252777775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45985.977252777775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45985.977252777775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45985.977252777775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45985.977252777775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45985.977252777775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45985.977252777775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45985.977252777775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45985.977252777775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45985.977252777775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45985.977252777775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45985.977252777775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45985.977252777775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45985.977252777775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45985.977252777775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45985.977252777775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45985.977252777775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45985.977252777775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45985.977252777775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45985.977252777775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45985.977252777775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45985.977252777775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45985.977252777775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45985.977252777775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45985.977252777775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45985.977252777775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45985.977252777775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45985.977252777775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45985.977252777775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45985.977252777775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45985.977252777775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45985.977252777775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45985.977252777775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45985.977252777775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45985.977252777775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45985.977252777775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45985.977252777775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45985.977252777775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45985.977252777775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45985.977252777775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45985.977252777775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45985.977252777775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45985.977252777775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45985.977252777775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45985.977252777775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45985.977252777775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45985.977252777775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45985.977252777775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45985.977252777775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45985.977252777775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45985.977252777775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45985.977252777775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45985.977252777775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45985.977252777775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45985.977252777775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45985.977252777775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45985.977252777775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45985.977252777775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45985.977252777775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45985.977252777775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45985.977252777775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45985.977252777775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45985.977252777775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45985.977252777775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45985.977252777775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45985.977252777775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45985.977252777775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45985.977252777775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45985.977252777775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45985.977252777775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45985.977252777775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45985.977252777775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45985.977252777775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45985.977252777775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45985.977252777775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45985.977252777775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45985.977252777775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45985.977252777775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45985.977252777775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45985.977252777775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45985.977252777775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45985.977252777775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45985.977252777775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45985.977252777775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45985.977252777775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45985.977252777775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45985.977252777775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45985.977252777775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45985.977252777775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45985.977252777775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45985.977252777775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45985.977252777775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45985.977252777775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45985.977252777775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45985.977252777775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45985.977252777775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45985.977252777775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45985.977252777775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45985.977252777775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45985.977252777775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45985.977252777775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45985.977252777775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45985.977252777775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45985.977252777775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45985.977252777775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45985.977252777775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45985.977252777775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45985.977252777775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45985.977252777775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45985.977252777775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45985.977252777775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45985.977252777775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45985.977252777775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45985.977252777775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45985.977252777775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45985.977252777775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45985.977252777775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45985.977252777775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45985.977252777775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45985.977252777775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45985.977252777775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45985.977252777775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45985.977252777775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45985.977252777775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45985.977252777775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45985.977252777775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45985.977252777775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45985.977252777775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45985.977252777775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45985.977252777775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45985.977252777775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45985.977252777775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45985.977252777775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45985.977252777775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45985.977252777775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45985.977252777775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45985.977252777775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45985.977252777775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45985.977252777775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45985.977252777775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45985.977252777775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45985.977252777775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45985.977252777775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45985.977252777775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45985.977252777775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45985.977252777775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45985.977252777775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45985.977252777775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45985.977252777775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45985.977252777775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45985.977252777775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45985.977252777775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45985.977252777775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45985.977252777775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45985.977252777775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45985.977252777775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45985.977252777775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45985.977252777775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45985.977252777775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45985.977252777775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45985.977252777775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45985.977252777775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45985.977252777775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45985.977252777775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45985.977252777775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45985.977252777775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45985.977252777775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45985.977252777775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45985.977252777775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45985.977252777775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45985.977252777775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45985.977252777775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45985.977252777775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45985.977252777775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45985.977252777775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45985.977252777775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45985.977252777775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45985.977252777775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45985.977252777775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45985.977252777775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45985.977252777775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45985.977252777775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45985.977252777775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45985.977252777775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45985.977252777775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45985.977252777775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45985.977252777775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45985.977252777775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45985.977252777775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45985.977252777775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45985.977252777775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45985.977252777775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45985.977252777775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45985.977252777775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45985.977252777775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45985.977252777775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45985.977252777775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45985.977252777775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45985.977252777775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45985.977252777775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45985.977252777775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45985.977252777775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45985.977252777775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45985.977252777775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45985.977252777775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45985.977252777775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45985.977252777775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45985.977252777775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45985.977252777775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45985.977252777775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45985.977252777775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45985.977252777775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45985.977252777775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45985.977252777775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45985.977252777775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45985.977252777775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45985.977252777775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45985.977252777775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45985.977252777775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45985.977252777775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45985.977252777775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45985.977252777775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45985.977252777775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45985.977252777775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45985.977252777775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45985.977252777775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45985.977252777775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45985.977252777775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45985.977252777775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45985.977252777775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45985.977252777775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45985.977252777775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45985.977252777775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45985.977252777775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45985.977252777775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45985.977252777775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45985.977252777775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45985.977252777775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45985.977252777775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45985.977252777775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45985.977252777775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45985.977252777775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45985.977252777775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45985.977252777775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45985.977252777775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45985.977252777775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45985.977252777775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45985.977252777775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45985.977252777775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45985.977252777775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45985.977252777775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45985.977252777775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45985.977252777775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45985.977252777775</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94.145192592586682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59.788375462958356</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37.316141666662588</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4.6039541666614241</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32330</v>
      </c>
      <c r="E6" s="109" t="s">
        <v>39021</v>
      </c>
      <c r="F6" s="122">
        <v>45985.930601851855</v>
      </c>
      <c r="G6" s="111">
        <f ca="1">IFERROR(NOW()-F6,"")</f>
        <v>4.6650694443087559E-2</v>
      </c>
      <c r="H6" s="122">
        <v>45985.920300925929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1</v>
      </c>
      <c r="D7" s="109" t="s">
        <v>32245</v>
      </c>
      <c r="E7" s="109" t="s">
        <v>39021</v>
      </c>
      <c r="F7" s="122">
        <v>45985.941192129627</v>
      </c>
      <c r="G7" s="111">
        <f ca="1">IFERROR(NOW()-F7,"")</f>
        <v>3.6060416670807172E-2</v>
      </c>
      <c r="H7" s="122">
        <v>45985.762777777774</v>
      </c>
      <c r="I7" s="109" t="str">
        <f>IFERROR(VLOOKUP(D7,DB!A:F,6,0),"")</f>
        <v>SCECO</v>
      </c>
      <c r="J7" s="109" t="str">
        <f>IFERROR(VLOOKUP(D7,DB!A:G,7,0),"")</f>
        <v>Dead</v>
      </c>
      <c r="K7" s="109" t="s">
        <v>39133</v>
      </c>
      <c r="L7" s="109" t="str">
        <f>IFERROR(VLOOKUP(D7,DB!A:I,9,0),"")</f>
        <v>Latis</v>
      </c>
    </row>
    <row r="8" spans="1:13">
      <c r="A8" s="109"/>
      <c r="B8" s="109" t="str">
        <f>IFERROR(VLOOKUP(D8,DB!A:K,11,0),"")</f>
        <v/>
      </c>
      <c r="C8" s="109"/>
      <c r="D8" s="109"/>
      <c r="E8" s="109"/>
      <c r="F8" s="109"/>
      <c r="G8" s="111">
        <f ca="1">IFERROR(NOW()-F8,"")</f>
        <v>45985.977252777775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45985.977252777775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45985.977252777775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45985.977252777775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45985.977252777775</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45985.977252777775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45985.977252777775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45985.977252777775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45985.977252777775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45985.977252777775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45985.977252777775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45985.977252777775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45985.977252777775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45985.977252777775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45985.977252777775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45985.977252777775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45985.977252777775</v>
      </c>
      <c r="H24" s="109"/>
      <c r="I24" s="109" t="str">
        <f>IFERROR(VLOOKUP(D24,DB!A:F,6,0),"")</f>
        <v/>
      </c>
      <c r="J24" s="109" t="str">
        <f>IFERROR(VLOOKUP(D24,DB!A:G,7,0),"")</f>
        <v/>
      </c>
      <c r="K24" s="109"/>
      <c r="L24" s="109" t="str">
        <f>IFERROR(VLOOKUP(D24,DB!A:I,9,0),"")</f>
        <v/>
      </c>
    </row>
    <row r="25" spans="1:12">
      <c r="A25" s="125"/>
      <c r="B25" s="125" t="str">
        <f>IFERROR(VLOOKUP(D25,DB!A:K,11,0),"")</f>
        <v/>
      </c>
      <c r="C25" s="125"/>
      <c r="D25" s="125"/>
      <c r="E25" s="125"/>
      <c r="F25" s="126"/>
      <c r="G25" s="111">
        <f ca="1">IFERROR(NOW()-F25,"")</f>
        <v>45985.977252777775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45985.977252777775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45985.977252777775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45985.977252777775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45985.977252777775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45985.977252777775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45985.977252777775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45985.977252777775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45985.977252777775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45985.977252777775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45985.977252777775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45985.977252777775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45985.977252777775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45985.977252777775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45985.977252777775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45985.977252777775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45985.977252777775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45985.977252777775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45985.977252777775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45985.977252777775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45985.977252777775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45985.977252777775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45985.977252777775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45985.977252777775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45985.977252777775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45985.977252777775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45985.977252777775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45985.977252777775</v>
      </c>
      <c r="H52" s="126"/>
      <c r="I52" s="125" t="str">
        <f>IFERROR(VLOOKUP(D52,DB!A:F,6,0),"")</f>
        <v/>
      </c>
      <c r="J52" s="125" t="str">
        <f>IFERROR(VLOOKUP(D52,DB!A:G,7,0),"")</f>
        <v/>
      </c>
      <c r="K52" s="125"/>
      <c r="L52" s="125" t="str">
        <f>IFERROR(VLOOKUP(D52,DB!A:I,9,0),"")</f>
        <v/>
      </c>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39134</v>
      </c>
      <c r="E2" s="109"/>
      <c r="F2" s="145"/>
      <c r="G2" s="75">
        <f ca="1">IFERROR(NOW()-F2,"-")</f>
        <v>45985.977252546298</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45985.977252546298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45985.977252546298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45985.977252546298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45985.977252546298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45985.977252546298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45985.977252546298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45985.977252546298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45985.977252546298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45985.977252546298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45985.977252546298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45985.977252546298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45985.977252546298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45985.977252546298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45985.977252546298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45985.977252546298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45985.977252546298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45985.977252546298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45985.977252546298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45985.977252546298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45985.977252546298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45985.977252546298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45985.977252546298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45985.977252546298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45985.977252546298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45985.977252546298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45985.977252546298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45985.977252546298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45985.977252546298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45985.977252546298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45985.977252546298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45985.977252546298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45985.977252546298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45985.977252546298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45985.977252546298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45985.977252546298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45985.977252546298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45985.977252546298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45985.977252546298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45985.977252546298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45985.977252546298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45985.977252546298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45985.977252546298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2025-11-24T20:29:16Z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