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67" documentId="13_ncr:1_{F6CB121F-512D-4AA6-A0C1-0FB36C537598}" xr6:coauthVersionLast="47" xr6:coauthVersionMax="47" xr10:uidLastSave="{1CA0A0D6-C23A-4975-B027-7741C4650F1F}"/>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<sst xmlns="http://schemas.openxmlformats.org/spreadsheetml/2006/main" count="179025" uniqueCount="39105">
  <si>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</si>
  <si>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</si>
  <si>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</si>
  <si>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</si>
  <si>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</si>
  <si>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</si>
  <si>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</si>
  <si>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</si>
  <si>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</si>
  <si>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</si>
  <si>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</si>
  <si>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</si>
  <si>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</si>
  <si>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</si>
  <si>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</si>
  <si>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</si>
  <si>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</si>
  <si>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</si>
  <si>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</si>
  <si>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</si>
  <si>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</si>
  <si>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</si>
  <si>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</si>
  <si>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</si>
  <si>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</si>
  <si>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</si>
  <si>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</si>
  <si>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</si>
  <si>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</si>
  <si>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</si>
  <si>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</si>
  <si>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</si>
  <si>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</si>
  <si>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</si>
  <si>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</si>
  <si>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</si>
  <si>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</si>
  <si>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</si>
  <si>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</si>
  <si>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</si>
  <si>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</si>
  <si>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</si>
  <si>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</si>
  <si>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</si>
  <si>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</si>
  <si>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</si>
  <si>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</si>
  <si>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</si>
  <si>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</si>
  <si>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</si>
  <si>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</si>
  <si>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</si>
  <si>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</si>
  <si>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</si>
  <si>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</si>
  <si>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</si>
  <si>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</si>
  <si>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</si>
  <si>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</si>
  <si>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</si>
  <si>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</si>
  <si>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</si>
  <si>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</si>
  <si>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</si>
  <si>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</si>
  <si>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</si>
  <si>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</si>
  <si>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</si>
  <si>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</si>
  <si>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</si>
  <si>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</si>
  <si>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</si>
  <si>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</si>
  <si>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</si>
  <si>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</si>
  <si>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</si>
  <si>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</si>
  <si>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</si>
  <si>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</si>
  <si>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</si>
  <si>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</si>
  <si>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</si>
  <si>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</si>
  <si>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</si>
  <si>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</si>
  <si>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</si>
  <si>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</si>
  <si>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</si>
  <si>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</si>
  <si>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</si>
  <si>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</si>
  <si>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</si>
  <si>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</si>
  <si>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</si>
  <si>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</si>
  <si>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</si>
  <si>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</si>
  <si>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</si>
  <si>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</si>
  <si>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</si>
  <si>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</si>
  <si>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</si>
  <si>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</si>
  <si>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</si>
  <si>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</si>
  <si>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</si>
  <si>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</si>
  <si>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</si>
  <si>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</si>
  <si>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</si>
  <si>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</si>
  <si>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</si>
  <si>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</si>
  <si>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</si>
  <si>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</si>
  <si>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</si>
  <si>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</si>
  <si>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</si>
  <si>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</si>
  <si>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</si>
  <si>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</si>
  <si>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</si>
  <si>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</si>
  <si>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</si>
  <si>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</si>
  <si>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</si>
  <si>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</si>
  <si>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</si>
  <si>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</si>
  <si>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</si>
  <si>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</si>
  <si>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</si>
  <si>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</si>
  <si>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</si>
  <si>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</si>
  <si>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</si>
  <si>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</si>
  <si>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</si>
  <si>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</si>
  <si>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</si>
  <si>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</si>
  <si>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</si>
  <si>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</si>
  <si>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</si>
  <si>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</si>
  <si>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</si>
  <si>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</si>
  <si>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</si>
  <si>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</si>
  <si>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</si>
  <si>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</si>
  <si>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</si>
  <si>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</si>
  <si>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</si>
  <si>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</si>
  <si>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</si>
  <si>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</si>
  <si>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</si>
  <si>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</si>
  <si>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</si>
  <si>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</si>
  <si>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</si>
  <si>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</si>
  <si>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</si>
  <si>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</si>
  <si>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</si>
  <si>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</si>
  <si>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</si>
  <si>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</si>
  <si>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</si>
  <si>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</si>
  <si>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</si>
  <si>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</si>
  <si>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</si>
  <si>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</si>
  <si>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</si>
  <si>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</si>
  <si>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</si>
  <si>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</si>
  <si>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</si>
  <si>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</si>
  <si>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</si>
  <si>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</si>
  <si>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</si>
  <si>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</si>
  <si>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</si>
  <si>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</si>
  <si>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</si>
  <si>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</si>
  <si>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</si>
  <si>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</si>
  <si>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</si>
  <si>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</si>
  <si>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</si>
  <si>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</si>
  <si>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</si>
  <si>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</si>
  <si>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</si>
  <si>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</si>
  <si>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</si>
  <si>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</si>
  <si>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</si>
  <si>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</si>
  <si>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</si>
  <si>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</si>
  <si>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</si>
  <si>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</si>
  <si>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</si>
  <si>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</si>
  <si>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</si>
  <si>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</si>
  <si>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</si>
  <si>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</si>
  <si>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</si>
  <si>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</si>
  <si>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</si>
  <si>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</si>
  <si>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</si>
  <si>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</si>
  <si>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</si>
  <si>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</si>
  <si>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</si>
  <si>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</si>
  <si>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</si>
  <si>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</si>
  <si>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</si>
  <si>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</si>
  <si>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</si>
  <si>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</si>
  <si>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</si>
  <si>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</si>
  <si>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</si>
  <si>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</si>
  <si>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</si>
  <si>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</si>
  <si>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</si>
  <si>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</si>
  <si>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</si>
  <si>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</si>
  <si>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</si>
  <si>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</si>
  <si>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</si>
  <si>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</si>
  <si>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</si>
  <si>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</si>
  <si>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</si>
  <si>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</si>
  <si>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</si>
  <si>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</si>
  <si>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</si>
  <si>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</si>
  <si>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</si>
  <si>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</si>
  <si>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</si>
  <si>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</si>
  <si>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</si>
  <si>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</si>
  <si>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</si>
  <si>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</si>
  <si>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</si>
  <si>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</si>
  <si>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</si>
  <si>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</si>
  <si>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</si>
  <si>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</si>
  <si>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</si>
  <si>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</si>
  <si>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</si>
  <si>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</si>
  <si>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</si>
  <si>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</si>
  <si>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</si>
  <si>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</si>
  <si>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</si>
  <si>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</si>
  <si>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</si>
  <si>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</si>
  <si>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</si>
  <si>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</si>
  <si>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</si>
  <si>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</si>
  <si>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</si>
  <si>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</si>
  <si>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</si>
  <si>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</si>
  <si>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</si>
  <si>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</si>
  <si>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</si>
  <si>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</si>
  <si>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</si>
  <si>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</si>
  <si>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</si>
  <si>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</si>
  <si>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</si>
  <si>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</si>
  <si>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</si>
  <si>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</si>
  <si>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</si>
  <si>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</si>
  <si>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</si>
  <si>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</si>
  <si>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</si>
  <si>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</si>
  <si>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</si>
  <si>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</si>
  <si>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</si>
  <si>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</si>
  <si>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</si>
  <si>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</si>
  <si>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</si>
  <si>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</si>
  <si>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</si>
  <si>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</si>
  <si>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</si>
  <si>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</si>
  <si>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</si>
  <si>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</si>
  <si>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</si>
  <si>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</si>
  <si>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</si>
  <si>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</si>
  <si>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</si>
  <si>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</si>
  <si>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</si>
  <si>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</si>
  <si>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</si>
  <si>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</si>
  <si>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</si>
  <si>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</si>
  <si>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</si>
  <si>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</si>
  <si>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</si>
  <si>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</si>
  <si>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</si>
  <si>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</si>
  <si>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</si>
  <si>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</si>
  <si>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</si>
  <si>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</si>
  <si>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</si>
  <si>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</si>
  <si>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</si>
  <si>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</si>
  <si>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</si>
  <si>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</si>
  <si>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</si>
  <si>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</si>
  <si>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</si>
  <si>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</si>
  <si>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</si>
  <si>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</si>
  <si>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</si>
  <si>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</si>
  <si>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</si>
  <si>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</si>
  <si>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</si>
  <si>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</si>
  <si>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</si>
  <si>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</si>
  <si>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</si>
  <si>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</si>
  <si>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</si>
  <si>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</si>
  <si>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</si>
  <si>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</si>
  <si>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</si>
  <si>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</si>
  <si>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</si>
  <si>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</si>
  <si>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</si>
  <si>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</si>
  <si>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</si>
  <si>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</si>
  <si>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</si>
  <si>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</si>
  <si>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</si>
  <si>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</si>
  <si>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</si>
  <si>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</si>
  <si>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</si>
  <si>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</si>
  <si>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</si>
  <si>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</si>
  <si>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</si>
  <si>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</si>
  <si>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</si>
  <si>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</si>
  <si>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</si>
  <si>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</si>
  <si>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</si>
  <si>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</si>
  <si>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</si>
  <si>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</si>
  <si>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</si>
  <si>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</si>
  <si>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</si>
  <si>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</si>
  <si>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</si>
  <si>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</si>
  <si>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</si>
  <si>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</si>
  <si>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</si>
  <si>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</si>
  <si>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</si>
  <si>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</si>
  <si>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</si>
  <si>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</si>
  <si>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</si>
  <si>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</si>
  <si>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</si>
  <si>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</si>
  <si>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</si>
  <si>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</si>
  <si>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</si>
  <si>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</si>
  <si>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</si>
  <si>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</si>
  <si>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</si>
  <si>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</si>
  <si>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</si>
  <si>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</si>
  <si>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</si>
  <si>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</si>
  <si>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</si>
  <si>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</si>
  <si>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</si>
  <si>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</si>
  <si>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</si>
  <si>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</si>
  <si>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</si>
  <si>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</si>
  <si>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</si>
  <si>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</si>
  <si>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</si>
  <si>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</si>
  <si>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</si>
  <si>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</si>
  <si>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</si>
  <si>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</si>
  <si>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</si>
  <si>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</si>
  <si>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</si>
  <si>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</si>
  <si>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</si>
  <si>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</si>
  <si>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</si>
  <si>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</si>
  <si>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</si>
  <si>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</si>
  <si>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</si>
  <si>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</si>
  <si>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</si>
  <si>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</si>
  <si>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</si>
  <si>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</si>
  <si>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</si>
  <si>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</si>
  <si>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</si>
  <si>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</si>
  <si>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</si>
  <si>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</si>
  <si>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</si>
  <si>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</si>
  <si>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</si>
  <si>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</si>
  <si>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</si>
  <si>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</si>
  <si>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</si>
  <si>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</si>
  <si>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</si>
  <si>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</si>
  <si>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</si>
  <si>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</si>
  <si>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</si>
  <si>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</si>
  <si>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</si>
  <si>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</si>
  <si>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</si>
  <si>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</si>
  <si>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</si>
  <si>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</si>
  <si>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</si>
  <si>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</si>
  <si>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</si>
  <si>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</si>
  <si>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</si>
  <si>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</si>
  <si>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</si>
  <si>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</si>
  <si>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</si>
  <si>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</si>
  <si>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</si>
  <si>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</si>
  <si>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</si>
  <si>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</si>
  <si>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</si>
  <si>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</si>
  <si>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</si>
  <si>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</si>
  <si>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</si>
  <si>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</si>
  <si>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</si>
  <si>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</si>
  <si>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</si>
  <si>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</si>
  <si>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</si>
  <si>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</si>
  <si>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</si>
  <si>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</si>
  <si>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</si>
  <si>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</si>
  <si>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</si>
  <si>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</si>
  <si>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</si>
  <si>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</si>
  <si>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</si>
  <si>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</si>
  <si>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</si>
  <si>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</si>
  <si>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</si>
  <si>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</si>
  <si>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</si>
  <si>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</si>
  <si>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</si>
  <si>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</si>
  <si>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</si>
  <si>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</si>
  <si>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</si>
  <si>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</si>
  <si>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</si>
  <si>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</si>
  <si>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</si>
  <si>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</si>
  <si>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</si>
  <si>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</si>
  <si>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</si>
  <si>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</si>
  <si>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</si>
  <si>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</si>
  <si>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</si>
  <si>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</si>
  <si>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</si>
  <si>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</si>
  <si>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</si>
  <si>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</si>
  <si>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</si>
  <si>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</si>
  <si>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</si>
  <si>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</si>
  <si>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</si>
  <si>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</si>
  <si>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</si>
  <si>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</si>
  <si>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</si>
  <si>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</si>
  <si>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</si>
  <si>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</si>
  <si>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</si>
  <si>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</si>
  <si>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</si>
  <si>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</si>
  <si>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</si>
  <si>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</si>
  <si>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</si>
  <si>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</si>
  <si>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</si>
  <si>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</si>
  <si>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</si>
  <si>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</si>
  <si>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</si>
  <si>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</si>
  <si>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</si>
  <si>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</si>
  <si>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</si>
  <si>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</si>
  <si>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</si>
  <si>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</si>
  <si>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</si>
  <si>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</si>
  <si>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</si>
  <si>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</si>
  <si>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</si>
  <si>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</si>
  <si>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</si>
  <si>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</si>
  <si>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</si>
  <si>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</si>
  <si>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</si>
  <si>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</si>
  <si>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</si>
  <si>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</si>
  <si>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</si>
  <si>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</si>
  <si>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</si>
  <si>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</si>
  <si>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</si>
  <si>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</si>
  <si>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</si>
  <si>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</si>
  <si>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</si>
  <si>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</si>
  <si>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</si>
  <si>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</si>
  <si>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</si>
  <si>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</si>
  <si>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</si>
  <si>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</si>
  <si>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</si>
  <si>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</si>
  <si>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</si>
  <si>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</si>
  <si>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</si>
  <si>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</si>
  <si>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</si>
  <si>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</si>
  <si>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</si>
  <si>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</si>
  <si>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</si>
  <si>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</si>
  <si>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</si>
  <si>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</si>
  <si>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</si>
  <si>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</si>
  <si>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</si>
  <si>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</si>
  <si>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</si>
  <si>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</si>
  <si>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</si>
  <si>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</si>
  <si>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</si>
  <si>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</si>
  <si>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</si>
  <si>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</si>
  <si>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</si>
  <si>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</si>
  <si>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</si>
  <si>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</si>
  <si>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</si>
  <si>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</si>
  <si>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</si>
  <si>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</si>
  <si>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</si>
  <si>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</si>
  <si>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</si>
  <si>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</si>
  <si>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</si>
  <si>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</si>
  <si>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</si>
  <si>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</si>
  <si>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</si>
  <si>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</si>
  <si>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</si>
  <si>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</si>
  <si>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</si>
  <si>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</si>
  <si>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</si>
  <si>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</si>
  <si>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</si>
  <si>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</si>
  <si>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</si>
  <si>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</si>
  <si>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</si>
  <si>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</si>
  <si>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</si>
  <si>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</si>
  <si>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</si>
  <si>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</si>
  <si>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</si>
  <si>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</si>
  <si>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</si>
  <si>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</si>
  <si>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</si>
  <si>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</si>
  <si>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</si>
  <si>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</si>
  <si>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</si>
  <si>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</si>
  <si>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</si>
  <si>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</si>
  <si>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</si>
  <si>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</si>
  <si>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</si>
  <si>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</si>
  <si>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</si>
  <si>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</si>
  <si>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</si>
  <si>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</si>
  <si>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</si>
  <si>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</si>
  <si>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</si>
  <si>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</si>
  <si>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</si>
  <si>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</si>
  <si>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</si>
  <si>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</si>
  <si>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</si>
  <si>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</si>
  <si>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</si>
  <si>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</si>
  <si>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</si>
  <si>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</si>
  <si>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</si>
  <si>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</si>
  <si>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</si>
  <si>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</si>
  <si>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</si>
  <si>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</si>
  <si>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</si>
  <si>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</si>
  <si>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</si>
  <si>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</si>
  <si>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</si>
  <si>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</si>
  <si>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</si>
  <si>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</si>
  <si>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</si>
  <si>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</si>
  <si>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</si>
  <si>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</si>
  <si>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</si>
  <si>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</si>
  <si>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</si>
  <si>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</si>
  <si>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</si>
  <si>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</si>
  <si>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</si>
  <si>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</si>
  <si>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</si>
  <si>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</si>
  <si>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</si>
  <si>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</si>
  <si>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</si>
  <si>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</si>
  <si>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</si>
  <si>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</si>
  <si>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</si>
  <si>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</si>
  <si>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</si>
  <si>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</si>
  <si>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</si>
  <si>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</si>
  <si>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</si>
  <si>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</si>
  <si>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</si>
  <si>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</si>
  <si>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</si>
  <si>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</si>
  <si>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</si>
  <si>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</si>
  <si>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</si>
  <si>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</si>
  <si>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</si>
  <si>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</si>
  <si>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</si>
  <si>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</si>
  <si>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</si>
  <si>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</si>
  <si>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</si>
  <si>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</si>
  <si>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</si>
  <si>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</si>
  <si>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</si>
  <si>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</si>
  <si>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</si>
  <si>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</si>
  <si>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</si>
  <si>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</si>
  <si>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</si>
  <si>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</si>
  <si>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</si>
  <si>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</si>
  <si>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</si>
  <si>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</si>
  <si>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</si>
  <si>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</si>
  <si>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</si>
  <si>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</si>
  <si>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</si>
  <si>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</si>
  <si>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</si>
  <si>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</si>
  <si>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</si>
  <si>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</si>
  <si>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</si>
  <si>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</si>
  <si>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</si>
  <si>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</si>
  <si>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</si>
  <si>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</si>
  <si>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</si>
  <si>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</si>
  <si>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</si>
  <si>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</si>
  <si>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</si>
  <si>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</si>
  <si>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</si>
  <si>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</si>
  <si>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</si>
  <si>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</si>
  <si>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</si>
  <si>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</si>
  <si>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</si>
  <si>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</si>
  <si>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</si>
  <si>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</si>
  <si>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</si>
  <si>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</si>
  <si>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</si>
  <si>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</si>
  <si>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</si>
  <si>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</si>
  <si>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</si>
  <si>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</si>
  <si>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</si>
  <si>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</si>
  <si>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</si>
  <si>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</si>
  <si>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</si>
  <si>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</si>
  <si>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</si>
  <si>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</si>
  <si>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</si>
  <si>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</si>
  <si>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</si>
  <si>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</si>
  <si>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</si>
  <si>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</si>
  <si>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</si>
  <si>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</si>
  <si>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</si>
  <si>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</si>
  <si>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</si>
  <si>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</si>
  <si>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</si>
  <si>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</si>
  <si>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</si>
  <si>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</si>
  <si>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</si>
  <si>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</si>
  <si>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</si>
  <si>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</si>
  <si>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</si>
  <si>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</si>
  <si>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</si>
  <si>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</si>
  <si>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</si>
  <si>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</si>
  <si>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</si>
  <si>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</si>
  <si>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</si>
  <si>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</si>
  <si>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</si>
  <si>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</si>
  <si>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</si>
  <si>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</si>
  <si>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</si>
  <si>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</si>
  <si>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</si>
  <si>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</si>
  <si>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</si>
  <si>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</si>
  <si>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</si>
  <si>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</si>
  <si>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</si>
  <si>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</si>
  <si>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</si>
  <si>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</si>
  <si>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</si>
  <si>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</si>
  <si>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</si>
  <si>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</si>
  <si>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</si>
  <si>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</si>
  <si>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</si>
  <si>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</si>
  <si>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</si>
  <si>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</si>
  <si>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</si>
  <si>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</si>
  <si>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</si>
  <si>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</si>
  <si>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</si>
  <si>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</si>
  <si>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</si>
  <si>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</si>
  <si>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</si>
  <si>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</si>
  <si>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</si>
  <si>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</si>
  <si>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</si>
  <si>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</si>
  <si>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</si>
  <si>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</si>
  <si>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</si>
  <si>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</si>
  <si>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</si>
  <si>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</si>
  <si>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</si>
  <si>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</si>
  <si>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</si>
  <si>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</si>
  <si>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</si>
  <si>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</si>
  <si>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</si>
  <si>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</si>
  <si>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</si>
  <si>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</si>
  <si>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</si>
  <si>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</si>
  <si>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</si>
  <si>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</si>
  <si>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</si>
  <si>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</si>
  <si>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</si>
  <si>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</si>
  <si>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</si>
  <si>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</si>
  <si>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</si>
  <si>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</si>
  <si>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</si>
  <si>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</si>
  <si>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</si>
  <si>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</si>
  <si>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</si>
  <si>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</si>
  <si>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</si>
  <si>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</si>
  <si>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</si>
  <si>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</si>
  <si>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</si>
  <si>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</si>
  <si>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</si>
  <si>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</si>
  <si>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</si>
  <si>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</si>
  <si>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</si>
  <si>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</si>
  <si>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</si>
  <si>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</si>
  <si>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</si>
  <si>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</si>
  <si>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</si>
  <si>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</si>
  <si>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</si>
  <si>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</si>
  <si>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</si>
  <si>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</si>
  <si>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</si>
  <si>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</si>
  <si>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</si>
  <si>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</si>
  <si>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</si>
  <si>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</si>
  <si>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</si>
  <si>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</si>
  <si>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</si>
  <si>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</si>
  <si>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</si>
  <si>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</si>
  <si>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</si>
  <si>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</si>
  <si>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</si>
  <si>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</si>
  <si>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</si>
  <si>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</si>
  <si>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</si>
  <si>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</si>
  <si>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</si>
  <si>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</si>
  <si>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</si>
  <si>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</si>
  <si>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</si>
  <si>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</si>
  <si>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</si>
  <si>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</si>
  <si>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</si>
  <si>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</si>
  <si>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</si>
  <si>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</si>
  <si>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</si>
  <si>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</si>
  <si>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</si>
  <si>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</si>
  <si>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</si>
  <si>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</si>
  <si>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</si>
  <si>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</si>
  <si>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</si>
  <si>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</si>
  <si>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</si>
  <si>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</si>
  <si>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</si>
  <si>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</si>
  <si>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</si>
  <si>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</si>
  <si>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</si>
  <si>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</si>
  <si>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</si>
  <si>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</si>
  <si>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</si>
  <si>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</si>
  <si>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</si>
  <si>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</si>
  <si>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</si>
  <si>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</si>
  <si>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</si>
  <si>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</si>
  <si>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</si>
  <si>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</si>
  <si>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</si>
  <si>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</si>
  <si>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</si>
  <si>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</si>
  <si>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</si>
  <si>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</si>
  <si>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</si>
  <si>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</si>
  <si>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</si>
  <si>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</si>
  <si>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</si>
  <si>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</si>
  <si>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</si>
  <si>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</si>
  <si>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</si>
  <si>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</si>
  <si>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</si>
  <si>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</si>
  <si>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</si>
  <si>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</si>
  <si>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</si>
  <si>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</si>
  <si>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</si>
  <si>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</si>
  <si>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</si>
  <si>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</si>
  <si>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</si>
  <si>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</si>
  <si>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</si>
  <si>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</si>
  <si>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</si>
  <si>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</si>
  <si>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</si>
  <si>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</si>
  <si>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</si>
  <si>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</si>
  <si>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</si>
  <si>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</si>
  <si>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</si>
  <si>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</si>
  <si>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</si>
  <si>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</si>
  <si>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</si>
  <si>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</si>
  <si>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</si>
  <si>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</si>
  <si>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</si>
  <si>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</si>
  <si>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</si>
  <si>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</si>
  <si>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</si>
  <si>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</si>
  <si>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</si>
  <si>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</si>
  <si>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</si>
  <si>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</si>
  <si>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</si>
  <si>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</si>
  <si>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</si>
  <si>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</si>
  <si>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</si>
  <si>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</si>
  <si>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</si>
  <si>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</si>
  <si>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</si>
  <si>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</si>
  <si>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</si>
  <si>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</si>
  <si>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</si>
  <si>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</si>
  <si>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</si>
  <si>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</si>
  <si>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</si>
  <si>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</si>
  <si>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</si>
  <si>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</si>
  <si>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</si>
  <si>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</si>
  <si>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</si>
  <si>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</si>
  <si>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</si>
  <si>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</si>
  <si>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</si>
  <si>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</si>
  <si>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</si>
  <si>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</si>
  <si>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</si>
  <si>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</si>
  <si>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</si>
  <si>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</si>
  <si>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</si>
  <si>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</si>
  <si>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</si>
  <si>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</si>
  <si>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</si>
  <si>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</si>
  <si>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</si>
  <si>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</si>
  <si>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</si>
  <si>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</si>
  <si>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</si>
  <si>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</si>
  <si>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</si>
  <si>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</si>
  <si>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</si>
  <si>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</si>
  <si>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</si>
  <si>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</si>
  <si>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</si>
  <si>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</si>
  <si>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</si>
  <si>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</si>
  <si>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</si>
  <si>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</si>
  <si>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</si>
  <si>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</si>
  <si>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</si>
  <si>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</si>
  <si>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</si>
  <si>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</si>
  <si>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</si>
  <si>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</si>
  <si>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</si>
  <si>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</si>
  <si>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</si>
  <si>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</si>
  <si>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</si>
  <si>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</si>
  <si>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</si>
  <si>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</si>
  <si>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</si>
  <si>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</si>
  <si>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</si>
  <si>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</si>
  <si>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</si>
  <si>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</si>
  <si>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</si>
  <si>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</si>
  <si>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</si>
  <si>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</si>
  <si>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</si>
  <si>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</si>
  <si>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</si>
  <si>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</si>
  <si>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</si>
  <si>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</si>
  <si>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</si>
  <si>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</si>
  <si>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</si>
  <si>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</si>
  <si>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</si>
  <si>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</si>
  <si>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</si>
  <si>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</si>
  <si>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</si>
  <si>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</si>
  <si>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</si>
  <si>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</si>
  <si>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</si>
  <si>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</si>
  <si>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</si>
  <si>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</si>
  <si>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</si>
  <si>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</si>
  <si>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</si>
  <si>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</si>
  <si>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</si>
  <si>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</si>
  <si>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</si>
  <si>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</si>
  <si>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</si>
  <si>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</si>
  <si>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</si>
  <si>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</si>
  <si>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</si>
  <si>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</si>
  <si>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</si>
  <si>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</si>
  <si>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</si>
  <si>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</si>
  <si>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</si>
  <si>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</si>
  <si>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</si>
  <si>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</si>
  <si>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</si>
  <si>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</si>
  <si>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</si>
  <si>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</si>
  <si>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</si>
  <si>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</si>
  <si>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</si>
  <si>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</si>
  <si>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</si>
  <si>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</si>
  <si>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</si>
  <si>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</si>
  <si>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</si>
  <si>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</si>
  <si>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</si>
  <si>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</si>
  <si>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</si>
  <si>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</si>
  <si>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</si>
  <si>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</si>
  <si>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</si>
  <si>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</si>
  <si>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</si>
  <si>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</si>
  <si>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</si>
  <si>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</si>
  <si>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</si>
  <si>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</si>
  <si>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</si>
  <si>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</si>
  <si>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</si>
  <si>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</si>
  <si>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</si>
  <si>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</si>
  <si>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</si>
  <si>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</si>
  <si>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</si>
  <si>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</si>
  <si>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</si>
  <si>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</si>
  <si>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</si>
  <si>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</si>
  <si>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</si>
  <si>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</si>
  <si>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</si>
  <si>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</si>
  <si>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</si>
  <si>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</si>
  <si>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</si>
  <si>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</si>
  <si>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</si>
  <si>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</si>
  <si>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</si>
  <si>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</si>
  <si>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</si>
  <si>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</si>
  <si>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</si>
  <si>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</si>
  <si>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</si>
  <si>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</si>
  <si>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</si>
  <si>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</si>
  <si>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</si>
  <si>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</si>
  <si>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</si>
  <si>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</si>
  <si>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</si>
  <si>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</si>
  <si>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</si>
  <si>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</si>
  <si>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</si>
  <si>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</si>
  <si>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</si>
  <si>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</si>
  <si>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</si>
  <si>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</si>
  <si>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</si>
  <si>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</si>
  <si>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</si>
  <si>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</si>
  <si>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</si>
  <si>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</si>
  <si>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</si>
  <si>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</si>
  <si>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</si>
  <si>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</si>
  <si>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</si>
  <si>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</si>
  <si>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</si>
  <si>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</si>
  <si>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</si>
  <si>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</si>
  <si>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</si>
  <si>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</si>
  <si>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</si>
  <si>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</si>
  <si>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</si>
  <si>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</si>
  <si>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</si>
  <si>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</si>
  <si>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</si>
  <si>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</si>
  <si>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</si>
  <si>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</si>
  <si>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</si>
  <si>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</si>
  <si>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</si>
  <si>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</si>
  <si>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</si>
  <si>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</si>
  <si>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</si>
  <si>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</si>
  <si>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</si>
  <si>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</si>
  <si>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</si>
  <si>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</si>
  <si>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</si>
  <si>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</si>
  <si>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</si>
  <si>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</si>
  <si>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</si>
  <si>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</si>
  <si>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</si>
  <si>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</si>
  <si>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</si>
  <si>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</si>
  <si>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</si>
  <si>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</si>
  <si>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</si>
  <si>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</si>
  <si>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</si>
  <si>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</si>
  <si>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</si>
  <si>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</si>
  <si>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</si>
  <si>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</si>
  <si>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</si>
  <si>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</si>
  <si>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</si>
  <si>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</si>
  <si>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</si>
  <si>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</si>
  <si>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</si>
  <si>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</si>
  <si>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</si>
  <si>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</si>
  <si>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</si>
  <si>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</si>
  <si>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</si>
  <si>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</si>
  <si>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</si>
  <si>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</si>
  <si>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</si>
  <si>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</si>
  <si>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</si>
  <si>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</si>
  <si>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</si>
  <si>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</si>
  <si>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</si>
  <si>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</si>
  <si>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</si>
  <si>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</si>
  <si>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</si>
  <si>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</si>
  <si>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</si>
  <si>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</si>
  <si>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</si>
  <si>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</si>
  <si>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</si>
  <si>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</si>
  <si>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</si>
  <si>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</si>
  <si>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</si>
  <si>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</si>
  <si>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</si>
  <si>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</si>
  <si>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</si>
  <si>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</si>
  <si>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</si>
  <si>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</si>
  <si>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</si>
  <si>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</si>
  <si>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</si>
  <si>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</si>
  <si>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</si>
  <si>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</si>
  <si>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</si>
  <si>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</si>
  <si>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</si>
  <si>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</si>
  <si>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</si>
  <si>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</si>
  <si>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</si>
  <si>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</si>
  <si>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</si>
  <si>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</si>
  <si>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</si>
  <si>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</si>
  <si>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</si>
  <si>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</si>
  <si>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</si>
  <si>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</si>
  <si>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</si>
  <si>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</si>
  <si>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</si>
  <si>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</si>
  <si>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</si>
  <si>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</si>
  <si>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</si>
  <si>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</si>
  <si>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</si>
  <si>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</si>
  <si>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</si>
  <si>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</si>
  <si>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</si>
  <si>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</si>
  <si>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</si>
  <si>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</si>
  <si>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</si>
  <si>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</si>
  <si>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</si>
  <si>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</si>
  <si>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</si>
  <si>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</si>
  <si>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</si>
  <si>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</si>
  <si>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</si>
  <si>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</si>
  <si>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</si>
  <si>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</si>
  <si>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</si>
  <si>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</si>
  <si>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</si>
  <si>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</si>
  <si>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</si>
  <si>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</si>
  <si>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</si>
  <si>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</si>
  <si>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</si>
  <si>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</si>
  <si>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</si>
  <si>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</si>
  <si>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</si>
  <si>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</si>
  <si>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</si>
  <si>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</si>
  <si>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</si>
  <si>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</si>
  <si>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</si>
  <si>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</si>
  <si>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</si>
  <si>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</si>
  <si>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</si>
  <si>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</si>
  <si>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</si>
  <si>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</si>
  <si>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</si>
  <si>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</si>
  <si>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</si>
  <si>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</si>
  <si>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</si>
  <si>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</si>
  <si>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</si>
  <si>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</si>
  <si>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</si>
  <si>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</si>
  <si>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</si>
  <si>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</si>
  <si>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</si>
  <si>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</si>
  <si>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</si>
  <si>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</si>
  <si>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</si>
  <si>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</si>
  <si>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</si>
  <si>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</si>
  <si>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</si>
  <si>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</si>
  <si>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</si>
  <si>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</si>
  <si>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</si>
  <si>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</si>
  <si>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</si>
  <si>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</si>
  <si>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</si>
  <si>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</si>
  <si>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</si>
  <si>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</si>
  <si>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</si>
  <si>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</si>
  <si>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</si>
  <si>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</si>
  <si>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</si>
  <si>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</si>
  <si>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</si>
  <si>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</si>
  <si>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</si>
  <si>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</si>
  <si>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</si>
  <si>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</si>
  <si>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</si>
  <si>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</si>
  <si>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</si>
  <si>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</si>
  <si>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</si>
  <si>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</si>
  <si>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</si>
  <si>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</si>
  <si>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</si>
  <si>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</si>
  <si>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</si>
  <si>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</si>
  <si>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</si>
  <si>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</si>
  <si>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</si>
  <si>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</si>
  <si>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</si>
  <si>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</si>
  <si>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</si>
  <si>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</si>
  <si>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</si>
  <si>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</si>
  <si>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</si>
  <si>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</si>
  <si>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</si>
  <si>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</si>
  <si>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</si>
  <si>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</si>
  <si>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</si>
  <si>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</si>
  <si>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</si>
  <si>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</si>
  <si>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</si>
  <si>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</si>
  <si>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</si>
  <si>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</si>
  <si>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</si>
  <si>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</si>
  <si>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</si>
  <si>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</si>
  <si>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</si>
  <si>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</si>
  <si>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</si>
  <si>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</si>
  <si>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</si>
  <si>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</si>
  <si>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</si>
  <si>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</si>
  <si>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</si>
  <si>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</si>
  <si>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</si>
  <si>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</si>
  <si>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</si>
  <si>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</si>
  <si>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</si>
  <si>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</si>
  <si>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</si>
  <si>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</si>
  <si>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</si>
  <si>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</si>
  <si>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</si>
  <si>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</si>
  <si>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</si>
  <si>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</si>
  <si>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</si>
  <si>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</si>
  <si>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</si>
  <si>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</si>
  <si>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</si>
  <si>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</si>
  <si>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</si>
  <si>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</si>
  <si>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</si>
  <si>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</si>
  <si>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</si>
  <si>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</si>
  <si>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</si>
  <si>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</si>
  <si>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</si>
  <si>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</si>
  <si>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</si>
  <si>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</si>
  <si>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</si>
  <si>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</si>
  <si>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</si>
  <si>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</si>
  <si>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</si>
  <si>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</si>
  <si>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</si>
  <si>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</si>
  <si>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</si>
  <si>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</si>
  <si>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</si>
  <si>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</si>
  <si>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</si>
  <si>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</si>
  <si>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</si>
  <si>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</si>
  <si>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</si>
  <si>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</si>
  <si>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</si>
  <si>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</si>
  <si>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</si>
  <si>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</si>
  <si>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</si>
  <si>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</si>
  <si>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</si>
  <si>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</si>
  <si>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</si>
  <si>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</si>
  <si>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</si>
  <si>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</si>
  <si>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</si>
  <si>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</si>
  <si>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</si>
  <si>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</si>
  <si>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</si>
  <si>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</si>
  <si>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</si>
  <si>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</si>
  <si>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</si>
  <si>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</si>
  <si>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</si>
  <si>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</si>
  <si>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</si>
  <si>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</si>
  <si>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</si>
  <si>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</si>
  <si>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</si>
  <si>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</si>
  <si>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</si>
  <si>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</si>
  <si>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</si>
  <si>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</si>
  <si>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</si>
  <si>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</si>
  <si>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</si>
  <si>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</si>
  <si>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</si>
  <si>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</si>
  <si>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</si>
  <si>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</si>
  <si>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</si>
  <si>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</si>
  <si>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</si>
  <si>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</si>
  <si>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</si>
  <si>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</si>
  <si>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</si>
  <si>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</si>
  <si>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</si>
  <si>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</si>
  <si>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</si>
  <si>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</si>
  <si>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</si>
  <si>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</si>
  <si>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</si>
  <si>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</si>
  <si>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</si>
  <si>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</si>
  <si>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</si>
  <si>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</si>
  <si>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</si>
  <si>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</si>
  <si>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</si>
  <si>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</si>
  <si>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</si>
  <si>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</si>
  <si>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</si>
  <si>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</si>
  <si>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</si>
  <si>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</si>
  <si>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</si>
  <si>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</si>
  <si>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</si>
  <si>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</si>
  <si>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</si>
  <si>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</si>
  <si>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</si>
  <si>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</si>
  <si>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</si>
  <si>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</si>
  <si>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</si>
  <si>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</si>
  <si>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</si>
  <si>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</si>
  <si>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</si>
  <si>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</si>
  <si>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</si>
  <si>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</si>
  <si>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</si>
  <si>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</si>
  <si>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</si>
  <si>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</si>
  <si>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</si>
  <si>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</si>
  <si>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</si>
  <si>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</si>
  <si>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</si>
  <si>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</si>
  <si>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</si>
  <si>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</si>
  <si>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</si>
  <si>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</si>
  <si>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</si>
  <si>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</si>
  <si>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</si>
  <si>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</si>
  <si>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</si>
  <si>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</si>
  <si>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</si>
  <si>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</si>
  <si>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</si>
  <si>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</si>
  <si>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</si>
  <si>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</si>
  <si>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</si>
  <si>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</si>
  <si>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</si>
  <si>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</si>
  <si>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</si>
  <si>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</si>
  <si>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</si>
  <si>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</si>
  <si>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</si>
  <si>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</si>
  <si>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</si>
  <si>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</si>
  <si>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</si>
  <si>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</si>
  <si>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</si>
  <si>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</si>
  <si>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</si>
  <si>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</si>
  <si>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</si>
  <si>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</si>
  <si>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</si>
  <si>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</si>
  <si>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</si>
  <si>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</si>
  <si>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</si>
  <si>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</si>
  <si>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</si>
  <si>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</si>
  <si>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</si>
  <si>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</si>
  <si>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</si>
  <si>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</si>
  <si>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</si>
  <si>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</si>
  <si>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</si>
  <si>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</si>
  <si>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</si>
  <si>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</si>
  <si>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</si>
  <si>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</si>
  <si>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</si>
  <si>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</si>
  <si>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</si>
  <si>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</si>
  <si>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</si>
  <si>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</si>
  <si>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</si>
  <si>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</si>
  <si>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</si>
  <si>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</si>
  <si>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</si>
  <si>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</si>
  <si>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</si>
  <si>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</si>
  <si>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</si>
  <si>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</si>
  <si>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</si>
  <si>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</si>
  <si>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</si>
  <si>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</si>
  <si>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</si>
  <si>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</si>
  <si>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</si>
  <si>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</si>
  <si>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</si>
  <si>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</si>
  <si>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</si>
  <si>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</si>
  <si>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</si>
  <si>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</si>
  <si>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</si>
  <si>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</si>
  <si>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</si>
  <si>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</si>
  <si>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</si>
  <si>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</si>
  <si>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</si>
  <si>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</si>
  <si>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</si>
  <si>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</si>
  <si>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</si>
  <si>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</si>
  <si>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</si>
  <si>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</si>
  <si>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</si>
  <si>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</si>
  <si>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</si>
  <si>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</si>
  <si>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</si>
  <si>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</si>
  <si>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</si>
  <si>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</si>
  <si>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</si>
  <si>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</si>
  <si>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</si>
  <si>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</si>
  <si>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</si>
  <si>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</si>
  <si>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</si>
  <si>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</si>
  <si>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</si>
  <si>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</si>
  <si>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</si>
  <si>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</si>
  <si>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</si>
  <si>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</si>
  <si>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</si>
  <si>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</si>
  <si>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</si>
  <si>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</si>
  <si>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</si>
  <si>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</si>
  <si>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</si>
  <si>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</si>
  <si>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</si>
  <si>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</si>
  <si>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</si>
  <si>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</si>
  <si>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</si>
  <si>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</si>
  <si>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</si>
  <si>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</si>
  <si>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</si>
  <si>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</si>
  <si>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</si>
  <si>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</si>
  <si>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</si>
  <si>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</si>
  <si>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</si>
  <si>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</si>
  <si>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</si>
  <si>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</si>
  <si>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</si>
  <si>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</si>
  <si>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</si>
  <si>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</si>
  <si>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</si>
  <si>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</si>
  <si>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</si>
  <si>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</si>
  <si>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</si>
  <si>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</si>
  <si>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</si>
  <si>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</si>
  <si>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</si>
  <si>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</si>
  <si>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</si>
  <si>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</si>
  <si>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</si>
  <si>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</si>
  <si>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</si>
  <si>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</si>
  <si>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</si>
  <si>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</si>
  <si>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</si>
  <si>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</si>
  <si>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</si>
  <si>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</si>
  <si>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</si>
  <si>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</si>
  <si>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</si>
  <si>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</si>
  <si>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</si>
  <si>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</si>
  <si>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</si>
  <si>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</si>
  <si>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</si>
  <si>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</si>
  <si>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</si>
  <si>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</si>
  <si>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</si>
  <si>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</si>
  <si>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</si>
  <si>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</si>
  <si>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</si>
  <si>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</si>
  <si>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</si>
  <si>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</si>
  <si>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</si>
  <si>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</si>
  <si>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</si>
  <si>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</si>
  <si>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</si>
  <si>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</si>
  <si>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</si>
  <si>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</si>
  <si>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</si>
  <si>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</si>
  <si>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</si>
  <si>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</si>
  <si>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</si>
  <si>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</si>
  <si>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</si>
  <si>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</si>
  <si>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</si>
  <si>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</si>
  <si>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</si>
  <si>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</si>
  <si>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</si>
  <si>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</si>
  <si>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</si>
  <si>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</si>
  <si>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</si>
  <si>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</si>
  <si>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</si>
  <si>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</si>
  <si>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</si>
  <si>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</si>
  <si>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</si>
  <si>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</si>
  <si>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</si>
  <si>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</si>
  <si>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</si>
  <si>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</si>
  <si>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</si>
  <si>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</si>
  <si>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</si>
  <si>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</si>
  <si>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</si>
  <si>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</si>
  <si>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</si>
  <si>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</si>
  <si>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</si>
  <si>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</si>
  <si>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</si>
  <si>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</si>
  <si>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</si>
  <si>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</si>
  <si>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</si>
  <si>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</si>
  <si>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</si>
  <si>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</si>
  <si>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</si>
  <si>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</si>
  <si>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</si>
  <si>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</si>
  <si>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</si>
  <si>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</si>
  <si>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</si>
  <si>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</si>
  <si>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</si>
  <si>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</si>
  <si>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</si>
  <si>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</si>
  <si>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</si>
  <si>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</si>
  <si>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</si>
  <si>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</si>
  <si>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</si>
  <si>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</si>
  <si>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</si>
  <si>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</si>
  <si>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</si>
  <si>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</si>
  <si>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</si>
  <si>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</si>
  <si>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</si>
  <si>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</si>
  <si>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</si>
  <si>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</si>
  <si>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</si>
  <si>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</si>
  <si>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</si>
  <si>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</si>
  <si>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</si>
  <si>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</si>
  <si>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</si>
  <si>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</si>
  <si>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</si>
  <si>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</si>
  <si>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</si>
  <si>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</si>
  <si>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</si>
  <si>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</si>
  <si>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</si>
  <si>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</si>
  <si>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</si>
  <si>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</si>
  <si>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</si>
  <si>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</si>
  <si>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</si>
  <si>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</si>
  <si>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</si>
  <si>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</si>
  <si>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</si>
  <si>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</si>
  <si>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</si>
  <si>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</si>
  <si>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</si>
  <si>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</si>
  <si>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</si>
  <si>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</si>
  <si>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</si>
  <si>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</si>
  <si>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</si>
  <si>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</si>
  <si>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</si>
  <si>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</si>
  <si>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</si>
  <si>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</si>
  <si>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</si>
  <si>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</si>
  <si>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</si>
  <si>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</si>
  <si>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</si>
  <si>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</si>
  <si>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</si>
  <si>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</si>
  <si>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</si>
  <si>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</si>
  <si>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</si>
  <si>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</si>
  <si>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</si>
  <si>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</si>
  <si>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</si>
  <si>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</si>
  <si>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</si>
  <si>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</si>
  <si>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</si>
  <si>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</si>
  <si>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</si>
  <si>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</si>
  <si>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</si>
  <si>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</si>
  <si>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</si>
  <si>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</si>
  <si>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</si>
  <si>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</si>
  <si>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</si>
  <si>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</si>
  <si>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</si>
  <si>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</si>
  <si>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</si>
  <si>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</si>
  <si>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</si>
  <si>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</si>
  <si>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</si>
  <si>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</si>
  <si>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</si>
  <si>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</si>
  <si>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</si>
  <si>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</si>
  <si>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</si>
  <si>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</si>
  <si>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</si>
  <si>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</si>
  <si>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</si>
  <si>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</si>
  <si>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</si>
  <si>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</si>
  <si>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</si>
  <si>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</si>
  <si>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</si>
  <si>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</si>
  <si>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</si>
  <si>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</si>
  <si>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</si>
  <si>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</si>
  <si>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</si>
  <si>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</si>
  <si>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</si>
  <si>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</si>
  <si>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</si>
  <si>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</si>
  <si>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</si>
  <si>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</si>
  <si>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</si>
  <si>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</si>
  <si>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</si>
  <si>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</si>
  <si>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</si>
  <si>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</si>
  <si>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</si>
  <si>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</si>
  <si>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</si>
  <si>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</si>
  <si>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</si>
  <si>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</si>
  <si>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</si>
  <si>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</si>
  <si>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</si>
  <si>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</si>
  <si>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</si>
  <si>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</si>
  <si>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</si>
  <si>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</si>
  <si>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</si>
  <si>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</si>
  <si>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</si>
  <si>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</si>
  <si>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</si>
  <si>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</si>
  <si>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</si>
  <si>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</si>
  <si>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</si>
  <si>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</si>
  <si>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</si>
  <si>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</si>
  <si>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</si>
  <si>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</si>
  <si>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</si>
  <si>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</si>
  <si>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</si>
  <si>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</si>
  <si>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</si>
  <si>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</si>
  <si>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</si>
  <si>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</si>
  <si>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</si>
  <si>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</si>
  <si>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</si>
  <si>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</si>
  <si>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</si>
  <si>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</si>
  <si>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</si>
  <si>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</si>
  <si>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</si>
  <si>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</si>
  <si>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</si>
  <si>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</si>
  <si>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</si>
  <si>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</si>
  <si>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</si>
  <si>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</si>
  <si>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</si>
  <si>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</si>
  <si>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</si>
  <si>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</si>
  <si>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</si>
  <si>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</si>
  <si>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</si>
  <si>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</si>
  <si>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</si>
  <si>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</si>
  <si>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</si>
  <si>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</si>
  <si>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</si>
  <si>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</si>
  <si>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</si>
  <si>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</si>
  <si>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</si>
  <si>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</si>
  <si>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</si>
  <si>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</si>
  <si>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</si>
  <si>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</si>
  <si>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</si>
  <si>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</si>
  <si>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</si>
  <si>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</si>
  <si>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</si>
  <si>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</si>
  <si>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</si>
  <si>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</si>
  <si>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</si>
  <si>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</si>
  <si>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</si>
  <si>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</si>
  <si>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</si>
  <si>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</si>
  <si>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</si>
  <si>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</si>
  <si>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</si>
  <si>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</si>
  <si>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</si>
  <si>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</si>
  <si>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</si>
  <si>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</si>
  <si>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</si>
  <si>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</si>
  <si>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</si>
  <si>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</si>
  <si>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</si>
  <si>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</si>
  <si>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</si>
  <si>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</si>
  <si>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</si>
  <si>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</si>
  <si>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</si>
  <si>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</si>
  <si>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</si>
  <si>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</si>
  <si>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</si>
  <si>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</si>
  <si>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</si>
  <si>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</si>
  <si>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</si>
  <si>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</si>
  <si>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</si>
  <si>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</si>
  <si>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</si>
  <si>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</si>
  <si>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</si>
  <si>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</si>
  <si>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</si>
  <si>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</si>
  <si>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</si>
  <si>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</si>
  <si>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</si>
  <si>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</si>
  <si>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</si>
  <si>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</si>
  <si>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</si>
  <si>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</si>
  <si>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</si>
  <si>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</si>
  <si>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</si>
  <si>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</si>
  <si>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</si>
  <si>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</si>
  <si>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</si>
  <si>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</si>
  <si>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</si>
  <si>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</si>
  <si>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</si>
  <si>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</si>
  <si>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</si>
  <si>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</si>
  <si>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</si>
  <si>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</si>
  <si>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</si>
  <si>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</si>
  <si>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</si>
  <si>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</si>
  <si>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</si>
  <si>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</si>
  <si>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</si>
  <si>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</si>
  <si>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</si>
  <si>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</si>
  <si>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</si>
  <si>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</si>
  <si>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</si>
  <si>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</si>
  <si>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</si>
  <si>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</si>
  <si>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</si>
  <si>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</si>
  <si>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</si>
  <si>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</si>
  <si>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</si>
  <si>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</si>
  <si>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</si>
  <si>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</si>
  <si>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</si>
  <si>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</si>
  <si>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</si>
  <si>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</si>
  <si>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</si>
  <si>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</si>
  <si>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</si>
  <si>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</si>
  <si>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</si>
  <si>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</si>
  <si>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</si>
  <si>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</si>
  <si>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</si>
  <si>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</si>
  <si>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</si>
  <si>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</si>
  <si>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</si>
  <si>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</si>
  <si>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</si>
  <si>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</si>
  <si>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</si>
  <si>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</si>
  <si>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</si>
  <si>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</si>
  <si>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</si>
  <si>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</si>
  <si>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</si>
  <si>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</si>
  <si>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</si>
  <si>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</si>
  <si>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</si>
  <si>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</si>
  <si>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</si>
  <si>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</si>
  <si>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</si>
  <si>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</si>
  <si>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</si>
  <si>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</si>
  <si>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</si>
  <si>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</si>
  <si>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</si>
  <si>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</si>
  <si>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</si>
  <si>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</si>
  <si>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</si>
  <si>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</si>
  <si>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</si>
  <si>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</si>
  <si>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</si>
  <si>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</si>
  <si>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</si>
  <si>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</si>
  <si>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</si>
  <si>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</si>
  <si>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</si>
  <si>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</si>
  <si>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</si>
  <si>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</si>
  <si>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</si>
  <si>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</si>
  <si>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</si>
  <si>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</si>
  <si>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</si>
  <si>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</si>
  <si>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</si>
  <si>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</si>
  <si>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</si>
  <si>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</si>
  <si>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</si>
  <si>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</si>
  <si>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</si>
  <si>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</si>
  <si>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</si>
  <si>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</si>
  <si>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</si>
  <si>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</si>
  <si>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</si>
  <si>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</si>
  <si>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</si>
  <si>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</si>
  <si>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</si>
  <si>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</si>
  <si>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</si>
  <si>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</si>
  <si>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</si>
  <si>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</si>
  <si>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</si>
  <si>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</si>
  <si>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</si>
  <si>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</si>
  <si>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</si>
  <si>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</si>
  <si>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</si>
  <si>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</si>
  <si>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</si>
  <si>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</si>
  <si>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</si>
  <si>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</si>
  <si>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</si>
  <si>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</si>
  <si>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</si>
  <si>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</si>
  <si>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</si>
  <si>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</si>
  <si>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</si>
  <si>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</si>
  <si>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</si>
  <si>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</si>
  <si>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</si>
  <si>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</si>
  <si>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</si>
  <si>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</si>
  <si>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</si>
  <si>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</si>
  <si>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</si>
  <si>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</si>
  <si>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</si>
  <si>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</si>
  <si>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</si>
  <si>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</si>
  <si>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</si>
  <si>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</si>
  <si>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</si>
  <si>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</si>
  <si>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</si>
  <si>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</si>
  <si>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</si>
  <si>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</si>
  <si>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</si>
  <si>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</si>
  <si>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</si>
  <si>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</si>
  <si>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</si>
  <si>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</si>
  <si>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</si>
  <si>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</si>
  <si>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</si>
  <si>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</si>
  <si>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</si>
  <si>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</si>
  <si>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</si>
  <si>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</si>
  <si>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</si>
  <si>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</si>
  <si>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</si>
  <si>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</si>
  <si>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</si>
  <si>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</si>
  <si>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</si>
  <si>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</si>
  <si>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</si>
  <si>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</si>
  <si>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</si>
  <si>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</si>
  <si>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</si>
  <si>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</si>
  <si>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</si>
  <si>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</si>
  <si>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</si>
  <si>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</si>
  <si>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</si>
  <si>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</si>
  <si>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</si>
  <si>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</si>
  <si>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</si>
  <si>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</si>
  <si>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</si>
  <si>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</si>
  <si>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</si>
  <si>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</si>
  <si>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</si>
  <si>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</si>
  <si>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</si>
  <si>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</si>
  <si>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</si>
  <si>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</si>
  <si>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</si>
  <si>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</si>
  <si>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</si>
  <si>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</si>
  <si>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</si>
  <si>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</si>
  <si>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</si>
  <si>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</si>
  <si>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</si>
  <si>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</si>
  <si>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</si>
  <si>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</si>
  <si>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</si>
  <si>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</si>
  <si>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</si>
  <si>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</si>
  <si>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</si>
  <si>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</si>
  <si>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</si>
  <si>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</si>
  <si>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</si>
  <si>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</si>
  <si>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</si>
  <si>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</si>
  <si>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</si>
  <si>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</si>
  <si>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</si>
  <si>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</si>
  <si>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</si>
  <si>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</si>
  <si>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</si>
  <si>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</si>
  <si>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</si>
  <si>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</si>
  <si>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</si>
  <si>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</si>
  <si>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</si>
  <si>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</si>
  <si>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</si>
  <si>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</si>
  <si>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</si>
  <si>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</si>
  <si>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</si>
  <si>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</si>
  <si>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</si>
  <si>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</si>
  <si>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</si>
  <si>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</si>
  <si>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</si>
  <si>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</si>
  <si>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</si>
  <si>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</si>
  <si>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</si>
  <si>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</si>
  <si>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</si>
  <si>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</si>
  <si>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</si>
  <si>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</si>
  <si>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</si>
  <si>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</si>
  <si>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</si>
  <si>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</si>
  <si>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</si>
  <si>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</si>
  <si>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</si>
  <si>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</si>
  <si>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</si>
  <si>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</si>
  <si>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</si>
  <si>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</si>
  <si>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</si>
  <si>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</si>
  <si>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</si>
  <si>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</si>
  <si>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</si>
  <si>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</si>
  <si>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</si>
  <si>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</si>
  <si>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</si>
  <si>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</si>
  <si>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</si>
  <si>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</si>
  <si>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</si>
  <si>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</si>
  <si>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</si>
  <si>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</si>
  <si>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</si>
  <si>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</si>
  <si>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</si>
  <si>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</si>
  <si>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</si>
  <si>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</si>
  <si>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</si>
  <si>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</si>
  <si>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</si>
  <si>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</si>
  <si>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</si>
  <si>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</si>
  <si>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</si>
  <si>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</si>
  <si>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</si>
  <si>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</si>
  <si>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</si>
  <si>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</si>
  <si>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</si>
  <si>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</si>
  <si>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</si>
  <si>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</si>
  <si>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</si>
  <si>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</si>
  <si>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</si>
  <si>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</si>
  <si>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</si>
  <si>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</si>
  <si>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</si>
  <si>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</si>
  <si>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</si>
  <si>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</si>
  <si>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</si>
  <si>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</si>
  <si>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</si>
  <si>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</si>
  <si>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</si>
  <si>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</si>
  <si>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</si>
  <si>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</si>
  <si>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</si>
  <si>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</si>
  <si>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</si>
  <si>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</si>
  <si>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</si>
  <si>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</si>
  <si>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</si>
  <si>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</si>
  <si>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</si>
  <si>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</si>
  <si>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</si>
  <si>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</si>
  <si>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</si>
  <si>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</si>
  <si>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</si>
  <si>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</si>
  <si>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</si>
  <si>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</si>
  <si>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</si>
  <si>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</si>
  <si>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</si>
  <si>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</si>
  <si>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</si>
  <si>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</si>
  <si>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</si>
  <si>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</si>
  <si>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</si>
  <si>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</si>
  <si>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</si>
  <si>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</si>
  <si>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</si>
  <si>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</si>
  <si>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</si>
  <si>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</si>
  <si>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</si>
  <si>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</si>
  <si>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</si>
  <si>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</si>
  <si>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</si>
  <si>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</si>
  <si>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</si>
  <si>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</si>
  <si>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</si>
  <si>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</si>
  <si>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</si>
  <si>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</si>
  <si>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</si>
  <si>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</si>
  <si>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</si>
  <si>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</si>
  <si>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</si>
  <si>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</si>
  <si>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</si>
  <si>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</si>
  <si>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</si>
  <si>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</si>
  <si>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</si>
  <si>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</si>
  <si>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</si>
  <si>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</si>
  <si>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</si>
  <si>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</si>
  <si>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</si>
  <si>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</si>
  <si>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</si>
  <si>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</si>
  <si>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</si>
  <si>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</si>
  <si>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</si>
  <si>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</si>
  <si>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</si>
  <si>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</si>
  <si>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</si>
  <si>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</si>
  <si>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</si>
  <si>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</si>
  <si>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</si>
  <si>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</si>
  <si>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</si>
  <si>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</si>
  <si>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</si>
  <si>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</si>
  <si>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</si>
  <si>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</si>
  <si>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</si>
  <si>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</si>
  <si>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</si>
  <si>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</si>
  <si>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</si>
  <si>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</si>
  <si>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</si>
  <si>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</si>
  <si>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</si>
  <si>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</si>
  <si>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</si>
  <si>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</si>
  <si>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</si>
  <si>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</si>
  <si>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</si>
  <si>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</si>
  <si>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</si>
  <si>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</si>
  <si>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</si>
  <si>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</si>
  <si>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</si>
  <si>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</si>
  <si>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</si>
  <si>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</si>
  <si>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</si>
  <si>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</si>
  <si>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</si>
  <si>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</si>
  <si>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</si>
  <si>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</si>
  <si>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</si>
  <si>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</si>
  <si>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</si>
  <si>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</si>
  <si>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</si>
  <si>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</si>
  <si>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</si>
  <si>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</si>
  <si>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</si>
  <si>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</si>
  <si>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</si>
  <si>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</si>
  <si>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</si>
  <si>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</si>
  <si>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</si>
  <si>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</si>
  <si>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</si>
  <si>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</si>
  <si>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</si>
  <si>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</si>
  <si>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</si>
  <si>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</si>
  <si>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</si>
  <si>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</si>
  <si>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</si>
  <si>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</si>
  <si>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</si>
  <si>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</si>
  <si>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</si>
  <si>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</si>
  <si>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</si>
  <si>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</si>
  <si>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</si>
  <si>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</si>
  <si>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</si>
  <si>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</si>
  <si>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</si>
  <si>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</si>
  <si>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</si>
  <si>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</si>
  <si>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</si>
  <si>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</si>
  <si>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</si>
  <si>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</si>
  <si>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</si>
  <si>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</si>
  <si>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</si>
  <si>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</si>
  <si>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</si>
  <si>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</si>
  <si>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</si>
  <si>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</si>
  <si>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</si>
  <si>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</si>
  <si>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</si>
  <si>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</si>
  <si>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</si>
  <si>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</si>
  <si>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</si>
  <si>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</si>
  <si>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</si>
  <si>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</si>
  <si>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</si>
  <si>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</si>
  <si>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</si>
  <si>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</si>
  <si>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</si>
  <si>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</si>
  <si>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</si>
  <si>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</si>
  <si>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</si>
  <si>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</si>
  <si>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</si>
  <si>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</si>
  <si>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</si>
  <si>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</si>
  <si>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</si>
  <si>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</si>
  <si>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</si>
  <si>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</si>
  <si>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</si>
  <si>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</si>
  <si>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</si>
  <si>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</si>
  <si>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</si>
  <si>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</si>
  <si>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</si>
  <si>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</si>
  <si>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</si>
  <si>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</si>
  <si>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</si>
  <si>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</si>
  <si>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</si>
  <si>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</si>
  <si>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</si>
  <si>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</si>
  <si>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</si>
  <si>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</si>
  <si>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</si>
  <si>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</si>
  <si>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</si>
  <si>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</si>
  <si>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</si>
  <si>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</si>
  <si>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</si>
  <si>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</si>
  <si>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</si>
  <si>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</si>
  <si>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</si>
  <si>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</si>
  <si>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</si>
  <si>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</si>
  <si>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</si>
  <si>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</si>
  <si>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</si>
  <si>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</si>
  <si>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</si>
  <si>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</si>
  <si>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</si>
  <si>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</si>
  <si>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</si>
  <si>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</si>
  <si>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</si>
  <si>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</si>
  <si>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</si>
  <si>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</si>
  <si>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</si>
  <si>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</si>
  <si>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</si>
  <si>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</si>
  <si>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</si>
  <si>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</si>
  <si>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</si>
  <si>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</si>
  <si>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</si>
  <si>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</si>
  <si>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</si>
  <si>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</si>
  <si>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</si>
  <si>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</si>
  <si>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</si>
  <si>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</si>
  <si>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</si>
  <si>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</si>
  <si>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</si>
  <si>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</si>
  <si>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</si>
  <si>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</si>
  <si>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</si>
  <si>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</si>
  <si>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</si>
  <si>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</si>
  <si>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</si>
  <si>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</si>
  <si>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</si>
  <si>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</si>
  <si>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</si>
  <si>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</si>
  <si>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</si>
  <si>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</si>
  <si>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</si>
  <si>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</si>
  <si>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</si>
  <si>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</si>
  <si>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</si>
  <si>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</si>
  <si>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</si>
  <si>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</si>
  <si>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</si>
  <si>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</si>
  <si>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</si>
  <si>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</si>
  <si>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</si>
  <si>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</si>
  <si>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</si>
  <si>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</si>
  <si>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</si>
  <si>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</si>
  <si>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</si>
  <si>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</si>
  <si>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</si>
  <si>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</si>
  <si>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</si>
  <si>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</si>
  <si>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</si>
  <si>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</si>
  <si>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</si>
  <si>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</si>
  <si>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</si>
  <si>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</si>
  <si>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</si>
  <si>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</si>
  <si>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</si>
  <si>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</si>
  <si>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</si>
  <si>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</si>
  <si>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</si>
  <si>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</si>
  <si>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</si>
  <si>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</si>
  <si>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</si>
  <si>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</si>
  <si>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</si>
  <si>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</si>
  <si>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</si>
  <si>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</si>
  <si>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</si>
  <si>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</si>
  <si>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</si>
  <si>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</si>
  <si>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</si>
  <si>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</si>
  <si>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</si>
  <si>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</si>
  <si>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</si>
  <si>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</si>
  <si>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</si>
  <si>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</si>
  <si>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</si>
  <si>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</si>
  <si>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</si>
  <si>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</si>
  <si>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</si>
  <si>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</si>
  <si>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</si>
  <si>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</si>
  <si>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</si>
  <si>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</si>
  <si>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</si>
  <si>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</si>
  <si>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</si>
  <si>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</si>
  <si>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</si>
  <si>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</si>
  <si>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</si>
  <si>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</si>
  <si>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</si>
  <si>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</si>
  <si>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</si>
  <si>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</si>
  <si>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</si>
  <si>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</si>
  <si>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</si>
  <si>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</si>
  <si>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</si>
  <si>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</si>
  <si>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</si>
  <si>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</si>
  <si>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</si>
  <si>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</si>
  <si>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</si>
  <si>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</si>
  <si>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</si>
  <si>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</si>
  <si>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</si>
  <si>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</si>
  <si>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</si>
  <si>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</si>
  <si>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</si>
  <si>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</si>
  <si>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</si>
  <si>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</si>
  <si>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</si>
  <si>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</si>
  <si>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</si>
  <si>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</si>
  <si>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</si>
  <si>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</si>
  <si>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</si>
  <si>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</si>
  <si>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</si>
  <si>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</si>
  <si>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</si>
  <si>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</si>
  <si>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</si>
  <si>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</si>
  <si>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</si>
  <si>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</si>
  <si>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</si>
  <si>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</si>
  <si>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</si>
  <si>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</si>
  <si>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</si>
  <si>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</si>
  <si>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</si>
  <si>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</si>
  <si>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</si>
  <si>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</si>
  <si>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</si>
  <si>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</si>
  <si>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</si>
  <si>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</si>
  <si>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</si>
  <si>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</si>
  <si>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</si>
  <si>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</si>
  <si>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</si>
  <si>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</si>
  <si>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</si>
  <si>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</si>
  <si>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</si>
  <si>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</si>
  <si>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</si>
  <si>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</si>
  <si>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</si>
  <si>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</si>
  <si>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</si>
  <si>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</si>
  <si>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</si>
  <si>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</si>
  <si>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</si>
  <si>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</si>
  <si>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</si>
  <si>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</si>
  <si>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</si>
  <si>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</si>
  <si>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</si>
  <si>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</si>
  <si>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</si>
  <si>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</si>
  <si>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</si>
  <si>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</si>
  <si>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</si>
  <si>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</si>
  <si>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</si>
  <si>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</si>
  <si>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</si>
  <si>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</si>
  <si>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</si>
  <si>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</si>
  <si>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</si>
  <si>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</si>
  <si>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</si>
  <si>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</si>
  <si>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</si>
  <si>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</si>
  <si>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</si>
  <si>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</si>
  <si>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</si>
  <si>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</si>
  <si>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</si>
  <si>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</si>
  <si>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</si>
  <si>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</si>
  <si>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</si>
  <si>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</si>
  <si>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</si>
  <si>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</si>
  <si>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</si>
  <si>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</si>
  <si>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</si>
  <si>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</si>
  <si>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</si>
  <si>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</si>
  <si>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</si>
  <si>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</si>
  <si>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</si>
  <si>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</si>
  <si>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</si>
  <si>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</si>
  <si>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</si>
  <si>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</si>
  <si>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</si>
  <si>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</si>
  <si>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</si>
  <si>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</si>
  <si>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</si>
  <si>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</si>
  <si>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</si>
  <si>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</si>
  <si>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</si>
  <si>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</si>
  <si>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</si>
  <si>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</si>
  <si>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</si>
  <si>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</si>
  <si>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</si>
  <si>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</si>
  <si>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</si>
  <si>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</si>
  <si>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</si>
  <si>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</si>
  <si>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</si>
  <si>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</si>
  <si>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</si>
  <si>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</si>
  <si>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</si>
  <si>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</si>
  <si>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</si>
  <si>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</si>
  <si>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</si>
  <si>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</si>
  <si>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</si>
  <si>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</si>
  <si>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</si>
  <si>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</si>
  <si>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</si>
  <si>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</si>
  <si>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</si>
  <si>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</si>
  <si>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</si>
  <si>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</si>
  <si>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</si>
  <si>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</si>
  <si>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</si>
  <si>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</si>
  <si>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</si>
  <si>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</si>
  <si>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</si>
  <si>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</si>
  <si>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</si>
  <si>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</si>
  <si>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</si>
  <si>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</si>
  <si>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</si>
  <si>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</si>
  <si>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</si>
  <si>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</si>
  <si>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</si>
  <si>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</si>
  <si>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</si>
  <si>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</si>
  <si>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</si>
  <si>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</si>
  <si>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</si>
  <si>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</si>
  <si>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</si>
  <si>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</si>
  <si>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</si>
  <si>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</si>
  <si>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</si>
  <si>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</si>
  <si>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</si>
  <si>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</si>
  <si>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</si>
  <si>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</si>
  <si>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</si>
  <si>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</si>
  <si>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</si>
  <si>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</si>
  <si>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</si>
  <si>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</si>
  <si>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</si>
  <si>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</si>
  <si>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</si>
  <si>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</si>
  <si>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</si>
  <si>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</si>
  <si>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</si>
  <si>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</si>
  <si>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</si>
  <si>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</si>
  <si>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</si>
  <si>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</si>
  <si>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</si>
  <si>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</si>
  <si>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</si>
  <si>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</si>
  <si>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</si>
  <si>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</si>
  <si>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</si>
  <si>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</si>
  <si>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</si>
  <si>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</si>
  <si>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</si>
  <si>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</si>
  <si>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</si>
  <si>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</si>
  <si>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</si>
  <si>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</si>
  <si>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</si>
  <si>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</si>
  <si>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</si>
  <si>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</si>
  <si>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</si>
  <si>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</si>
  <si>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</si>
  <si>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</si>
  <si>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</si>
  <si>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</si>
  <si>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</si>
  <si>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</si>
  <si>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</si>
  <si>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</si>
  <si>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</si>
  <si>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</si>
  <si>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</si>
  <si>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</si>
  <si>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</si>
  <si>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</si>
  <si>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</si>
  <si>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</si>
  <si>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</si>
  <si>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</si>
  <si>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</si>
  <si>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</si>
  <si>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</si>
  <si>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</si>
  <si>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</si>
  <si>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</si>
  <si>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</si>
  <si>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</si>
  <si>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</si>
  <si>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</si>
  <si>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</si>
  <si>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</si>
  <si>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</si>
  <si>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</si>
  <si>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</si>
  <si>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</si>
  <si>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</si>
  <si>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</si>
  <si>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</si>
  <si>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</si>
  <si>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</si>
  <si>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</si>
  <si>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</si>
  <si>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</si>
  <si>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</si>
  <si>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</si>
  <si>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</si>
  <si>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</si>
  <si>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</si>
  <si>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</si>
  <si>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</si>
  <si>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</si>
  <si>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</si>
  <si>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</si>
  <si>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</si>
  <si>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</si>
  <si>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</si>
  <si>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</si>
  <si>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</si>
  <si>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</si>
  <si>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</si>
  <si>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</si>
  <si>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</si>
  <si>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</si>
  <si>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</si>
  <si>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</si>
  <si>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</si>
  <si>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</si>
  <si>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</si>
  <si>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</si>
  <si>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</si>
  <si>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</si>
  <si>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</si>
  <si>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</si>
  <si>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</si>
  <si>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</si>
  <si>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</si>
  <si>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</si>
  <si>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</si>
  <si>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</si>
  <si>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</si>
  <si>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</si>
  <si>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</si>
  <si>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</si>
  <si>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</si>
  <si>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</si>
  <si>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</si>
  <si>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</si>
  <si>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</si>
  <si>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</si>
  <si>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</si>
  <si>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</si>
  <si>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</si>
  <si>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</si>
  <si>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</si>
  <si>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</si>
  <si>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</si>
  <si>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</si>
  <si>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</si>
  <si>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</si>
  <si>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</si>
  <si>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</si>
  <si>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</si>
  <si>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</si>
  <si>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</si>
  <si>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</si>
  <si>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</si>
  <si>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</si>
  <si>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</si>
  <si>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</si>
  <si>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</si>
  <si>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</si>
  <si>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</si>
  <si>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</si>
  <si>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</si>
  <si>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</si>
  <si>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</si>
  <si>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</si>
  <si>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</si>
  <si>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</si>
  <si>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</si>
  <si>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</si>
  <si>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</si>
  <si>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</si>
  <si>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</si>
  <si>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</si>
  <si>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</si>
  <si>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</si>
  <si>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</si>
  <si>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</si>
  <si>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</si>
  <si>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</si>
  <si>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</si>
  <si>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</si>
  <si>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</si>
  <si>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</si>
  <si>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</si>
  <si>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</si>
  <si>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</si>
  <si>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</si>
  <si>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</si>
  <si>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</si>
  <si>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</si>
  <si>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</si>
  <si>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</si>
  <si>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</si>
  <si>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</si>
  <si>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</si>
  <si>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</si>
  <si>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</si>
  <si>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</si>
  <si>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</si>
  <si>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</si>
  <si>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</si>
  <si>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</si>
  <si>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</si>
  <si>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</si>
  <si>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</si>
  <si>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</si>
  <si>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</si>
  <si>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</si>
  <si>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</si>
  <si>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</si>
  <si>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</si>
  <si>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</si>
  <si>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</si>
  <si>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</si>
  <si>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</si>
  <si>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</si>
  <si>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</si>
  <si>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</si>
  <si>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</si>
  <si>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</si>
  <si>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</si>
  <si>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</si>
  <si>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</si>
  <si>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</si>
  <si>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</si>
  <si>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</si>
  <si>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</si>
  <si>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</si>
  <si>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</si>
  <si>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</si>
  <si>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</si>
  <si>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</si>
  <si>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</si>
  <si>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</si>
  <si>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</si>
  <si>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</si>
  <si>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</si>
  <si>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</si>
  <si>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</si>
  <si>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</si>
  <si>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</si>
  <si>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</si>
  <si>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</si>
  <si>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</si>
  <si>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</si>
  <si>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</si>
  <si>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</si>
  <si>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</si>
  <si>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</si>
  <si>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</si>
  <si>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</si>
  <si>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</si>
  <si>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</si>
  <si>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</si>
  <si>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</si>
  <si>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</si>
  <si>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</si>
  <si>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</si>
  <si>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</si>
  <si>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</si>
  <si>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</si>
  <si>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</si>
  <si>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</si>
  <si>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</si>
  <si>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</si>
  <si>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</si>
  <si>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</si>
  <si>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</si>
  <si>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</si>
  <si>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</si>
  <si>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</si>
  <si>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</si>
  <si>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</si>
  <si>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</si>
  <si>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</si>
  <si>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</si>
  <si>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</si>
  <si>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</si>
  <si>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</si>
  <si>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</si>
  <si>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</si>
  <si>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</si>
  <si>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</si>
  <si>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</si>
  <si>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</si>
  <si>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</si>
  <si>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</si>
  <si>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</si>
  <si>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</si>
  <si>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</si>
  <si>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</si>
  <si>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</si>
  <si>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</si>
  <si>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</si>
  <si>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</si>
  <si>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</si>
  <si>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</si>
  <si>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</si>
  <si>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</si>
  <si>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</si>
  <si>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</si>
  <si>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</si>
  <si>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</si>
  <si>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</si>
  <si>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</si>
  <si>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</si>
  <si>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</si>
  <si>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</si>
  <si>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</si>
  <si>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</si>
  <si>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</si>
  <si>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</si>
  <si>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</si>
  <si>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</si>
  <si>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</si>
  <si>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</si>
  <si>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</si>
  <si>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</si>
  <si>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</si>
  <si>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</si>
  <si>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</si>
  <si>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</si>
  <si>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</si>
  <si>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</si>
  <si>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</si>
  <si>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</si>
  <si>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</si>
  <si>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</si>
  <si>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</si>
  <si>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</si>
  <si>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</si>
  <si>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</si>
  <si>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</si>
  <si>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</si>
  <si>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</si>
  <si>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</si>
  <si>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</si>
  <si>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</si>
  <si>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</si>
  <si>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</si>
  <si>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</si>
  <si>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</si>
  <si>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</si>
  <si>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</si>
  <si>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</si>
  <si>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</si>
  <si>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</si>
  <si>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</si>
  <si>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</si>
  <si>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</si>
  <si>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</si>
  <si>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</si>
  <si>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</si>
  <si>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</si>
  <si>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</si>
  <si>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</si>
  <si>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</si>
  <si>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</si>
  <si>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</si>
  <si>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</si>
  <si>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</si>
  <si>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</si>
  <si>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</si>
  <si>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</si>
  <si>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</si>
  <si>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</si>
  <si>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</si>
  <si>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</si>
  <si>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</si>
  <si>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</si>
  <si>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</si>
  <si>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</si>
  <si>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</si>
  <si>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</si>
  <si>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</si>
  <si>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</si>
  <si>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</si>
  <si>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</si>
  <si>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</si>
  <si>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</si>
  <si>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</si>
  <si>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</si>
  <si>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</si>
  <si>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</si>
  <si>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</si>
  <si>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</si>
  <si>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</si>
  <si>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</si>
  <si>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</si>
  <si>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</si>
  <si>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</si>
  <si>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</si>
  <si>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</si>
  <si>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</si>
  <si>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</si>
  <si>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</si>
  <si>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</si>
  <si>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</si>
  <si>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</si>
  <si>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</si>
  <si>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</si>
  <si>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</si>
  <si>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</si>
  <si>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</si>
  <si>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</si>
  <si>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</si>
  <si>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</si>
  <si>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</si>
  <si>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</si>
  <si>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</si>
  <si>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</si>
  <si>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</si>
  <si>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</si>
  <si>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</si>
  <si>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</si>
  <si>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</si>
  <si>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</si>
  <si>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</si>
  <si>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</si>
  <si>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</si>
  <si>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</si>
  <si>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</si>
  <si>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</si>
  <si>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</si>
  <si>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</si>
  <si>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</si>
  <si>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</si>
  <si>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</si>
  <si>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</si>
  <si>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</si>
  <si>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</si>
  <si>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</si>
  <si>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</si>
  <si>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</si>
  <si>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</si>
  <si>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</si>
  <si>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</si>
  <si>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</si>
  <si>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</si>
  <si>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</si>
  <si>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</si>
  <si>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</si>
  <si>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</si>
  <si>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</si>
  <si>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</si>
  <si>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</si>
  <si>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</si>
  <si>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</si>
  <si>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</si>
  <si>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</si>
  <si>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</si>
  <si>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</si>
  <si>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</si>
  <si>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</si>
  <si>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</si>
  <si>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</si>
  <si>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</si>
  <si>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</si>
  <si>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</si>
  <si>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</si>
  <si>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</si>
  <si>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</si>
  <si>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</si>
  <si>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</si>
  <si>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</si>
  <si>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</si>
  <si>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</si>
  <si>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</si>
  <si>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</si>
  <si>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</si>
  <si>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</si>
  <si>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</si>
  <si>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</si>
  <si>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</si>
  <si>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</si>
  <si>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</si>
  <si>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</si>
  <si>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</si>
  <si>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</si>
  <si>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</si>
  <si>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</si>
  <si>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</si>
  <si>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</si>
  <si>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</si>
  <si>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</si>
  <si>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</si>
  <si>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</si>
  <si>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</si>
  <si>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</si>
  <si>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</si>
  <si>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</si>
  <si>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</si>
  <si>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</si>
  <si>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</si>
  <si>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</si>
  <si>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</si>
  <si>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</si>
  <si>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</si>
  <si>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</si>
  <si>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</si>
  <si>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</si>
  <si>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</si>
  <si>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</si>
  <si>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</si>
  <si>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</si>
  <si>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</si>
  <si>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</si>
  <si>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</si>
  <si>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</si>
  <si>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</si>
  <si>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</si>
  <si>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</si>
  <si>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</si>
  <si>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</si>
  <si>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</si>
  <si>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</si>
  <si>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</si>
  <si>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</si>
  <si>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</si>
  <si>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</si>
  <si>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</si>
  <si>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</si>
  <si>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</si>
  <si>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</si>
  <si>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</si>
  <si>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</si>
  <si>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</si>
  <si>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</si>
  <si>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</si>
  <si>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</si>
  <si>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</si>
  <si>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</si>
  <si>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</si>
  <si>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</si>
  <si>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</si>
  <si>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</si>
  <si>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</si>
  <si>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</si>
  <si>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</si>
  <si>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</si>
  <si>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</si>
  <si>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</si>
  <si>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</si>
  <si>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</si>
  <si>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</si>
  <si>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</si>
  <si>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</si>
  <si>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</si>
  <si>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</si>
  <si>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</si>
  <si>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</si>
  <si>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</si>
  <si>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</si>
  <si>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</si>
  <si>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</si>
  <si>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</si>
  <si>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</si>
  <si>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</si>
  <si>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</si>
  <si>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</si>
  <si>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</si>
  <si>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</si>
  <si>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</si>
  <si>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</si>
  <si>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</si>
  <si>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</si>
  <si>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</si>
  <si>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</si>
  <si>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</si>
  <si>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</si>
  <si>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</si>
  <si>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</si>
  <si>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</si>
  <si>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</si>
  <si>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</si>
  <si>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</si>
  <si>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</si>
  <si>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</si>
  <si>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</si>
  <si>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</si>
  <si>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</si>
  <si>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</si>
  <si>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</si>
  <si>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</si>
  <si>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</si>
  <si>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</si>
  <si>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</si>
  <si>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</si>
  <si>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</si>
  <si>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</si>
  <si>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</si>
  <si>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</si>
  <si>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</si>
  <si>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</si>
  <si>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</si>
  <si>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</si>
  <si>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</si>
  <si>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</si>
  <si>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</si>
  <si>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</si>
  <si>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</si>
  <si>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</si>
  <si>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</si>
  <si>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</si>
  <si>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</si>
  <si>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</si>
  <si>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</si>
  <si>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</si>
  <si>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</si>
  <si>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</si>
  <si>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</si>
  <si>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</si>
  <si>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</si>
  <si>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</si>
  <si>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</si>
  <si>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</si>
  <si>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</si>
  <si>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</si>
  <si>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</si>
  <si>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</si>
  <si>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</si>
  <si>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</si>
  <si>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</si>
  <si>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</si>
  <si>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</si>
  <si>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</si>
  <si>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</si>
  <si>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</si>
  <si>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</si>
  <si>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</si>
  <si>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</si>
  <si>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</si>
  <si>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</si>
  <si>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</si>
  <si>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</si>
  <si>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</si>
  <si>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</si>
  <si>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</si>
  <si>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</si>
  <si>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</si>
  <si>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</si>
  <si>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</si>
  <si>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</si>
  <si>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</si>
  <si>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</si>
  <si>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</si>
  <si>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</si>
  <si>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</si>
  <si>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</si>
  <si>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</si>
  <si>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</si>
  <si>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</si>
  <si>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</si>
  <si>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</si>
  <si>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</si>
  <si>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</si>
  <si>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</si>
  <si>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</si>
  <si>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</si>
  <si>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</si>
  <si>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</si>
  <si>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</si>
  <si>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</si>
  <si>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</si>
  <si>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</si>
  <si>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</si>
  <si>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</si>
  <si>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</si>
  <si>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</si>
  <si>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</si>
  <si>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</si>
  <si>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</si>
  <si>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</si>
  <si>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</si>
  <si>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</si>
  <si>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</si>
  <si>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</si>
  <si>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</si>
  <si>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</si>
  <si>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</si>
  <si>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</si>
  <si>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</si>
  <si>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</si>
  <si>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</si>
  <si>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</si>
  <si>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</si>
  <si>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</si>
  <si>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</si>
  <si>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</si>
  <si>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</si>
  <si>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</si>
  <si>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</si>
  <si>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</si>
  <si>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</si>
  <si>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</si>
  <si>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</si>
  <si>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</si>
  <si>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</si>
  <si>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</si>
  <si>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</si>
  <si>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</si>
  <si>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</si>
  <si>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</si>
  <si>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</si>
  <si>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</si>
  <si>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</si>
  <si>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</si>
  <si>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</si>
  <si>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</si>
  <si>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</si>
  <si>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</si>
  <si>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</si>
  <si>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</si>
  <si>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</si>
  <si>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</si>
  <si>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</si>
  <si>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</si>
  <si>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</si>
  <si>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</si>
  <si>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</si>
  <si>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</si>
  <si>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</si>
  <si>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</si>
  <si>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</si>
  <si>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</si>
  <si>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</si>
  <si>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</si>
  <si>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</si>
  <si>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</si>
  <si>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</si>
  <si>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</si>
  <si>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</si>
  <si>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</si>
  <si>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</si>
  <si>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</si>
  <si>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</si>
  <si>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</si>
  <si>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</si>
  <si>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</si>
  <si>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</si>
  <si>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</si>
  <si>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</si>
  <si>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</si>
  <si>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</si>
  <si>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</si>
  <si>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</si>
  <si>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</si>
  <si>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</si>
  <si>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</si>
  <si>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</si>
  <si>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</si>
  <si>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</si>
  <si>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</si>
  <si>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</si>
  <si>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</si>
  <si>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</si>
  <si>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</si>
  <si>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</si>
  <si>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</si>
  <si>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</si>
  <si>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</si>
  <si>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</si>
  <si>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</si>
  <si>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</si>
  <si>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</si>
  <si>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</si>
  <si>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</si>
  <si>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</si>
  <si>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</si>
  <si>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</si>
  <si>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</si>
  <si>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</si>
  <si>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</si>
  <si>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</si>
  <si>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</si>
  <si>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</si>
  <si>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</si>
  <si>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</si>
  <si>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</si>
  <si>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</si>
  <si>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</si>
  <si>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</si>
  <si>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</si>
  <si>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</si>
  <si>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</si>
  <si>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</si>
  <si>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</si>
  <si>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</si>
  <si>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</si>
  <si>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</si>
  <si>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</si>
  <si>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</si>
  <si>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</si>
  <si>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</si>
  <si>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</si>
  <si>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</si>
  <si>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</si>
  <si>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</si>
  <si>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</si>
  <si>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</si>
  <si>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</si>
  <si>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</si>
  <si>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</si>
  <si>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</si>
  <si>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</si>
  <si>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</si>
  <si>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</si>
  <si>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</si>
  <si>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</si>
  <si>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</si>
  <si>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</si>
  <si>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</si>
  <si>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</si>
  <si>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</si>
  <si>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</si>
  <si>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</si>
  <si>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</si>
  <si>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</si>
  <si>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</si>
  <si>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</si>
  <si>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</si>
  <si>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</si>
  <si>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</si>
  <si>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</si>
  <si>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</si>
  <si>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</si>
  <si>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</si>
  <si>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</si>
  <si>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</si>
  <si>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</si>
  <si>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</si>
  <si>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</si>
  <si>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</si>
  <si>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</si>
  <si>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</si>
  <si>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</si>
  <si>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</si>
  <si>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</si>
  <si>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</si>
  <si>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</si>
  <si>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</si>
  <si>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</si>
  <si>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</si>
  <si>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</si>
  <si>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</si>
  <si>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</si>
  <si>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</si>
  <si>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</si>
  <si>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</si>
  <si>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</si>
  <si>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</si>
  <si>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</si>
  <si>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</si>
  <si>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</si>
  <si>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</si>
  <si>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</si>
  <si>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</si>
  <si>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</si>
  <si>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</si>
  <si>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</si>
  <si>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</si>
  <si>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</si>
  <si>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</si>
  <si>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</si>
  <si>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</si>
  <si>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</si>
  <si>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</si>
  <si>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</si>
  <si>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</si>
  <si>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</si>
  <si>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</si>
  <si>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</si>
  <si>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</si>
  <si>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</si>
  <si>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</si>
  <si>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</si>
  <si>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</si>
  <si>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</si>
  <si>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</si>
  <si>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</si>
  <si>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</si>
  <si>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</si>
  <si>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</si>
  <si>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</si>
  <si>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</si>
  <si>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</si>
  <si>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</si>
  <si>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</si>
  <si>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</si>
  <si>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</si>
  <si>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</si>
  <si>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</si>
  <si>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</si>
  <si>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</si>
  <si>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</si>
  <si>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</si>
  <si>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</si>
  <si>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</si>
  <si>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</si>
  <si>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</si>
  <si>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</si>
  <si>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</si>
  <si>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</si>
  <si>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</si>
  <si>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</si>
  <si>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</si>
  <si>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</si>
  <si>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</si>
  <si>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</si>
  <si>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</si>
  <si>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</si>
  <si>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</si>
  <si>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</si>
  <si>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</si>
  <si>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</si>
  <si>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</si>
  <si>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</si>
  <si>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</si>
  <si>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</si>
  <si>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</si>
  <si>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</si>
  <si>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</si>
  <si>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</si>
  <si>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</si>
  <si>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</si>
  <si>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</si>
  <si>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</si>
  <si>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</si>
  <si>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</si>
  <si>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</si>
  <si>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</si>
  <si>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</si>
  <si>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</si>
  <si>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</si>
  <si>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</si>
  <si>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</si>
  <si>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</si>
  <si>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</si>
  <si>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</si>
  <si>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</si>
  <si>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</si>
  <si>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</si>
  <si>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</si>
  <si>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</si>
  <si>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</si>
  <si>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</si>
  <si>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</si>
  <si>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</si>
  <si>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</si>
  <si>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</si>
  <si>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</si>
  <si>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</si>
  <si>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</si>
  <si>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</si>
  <si>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</si>
  <si>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</si>
  <si>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</si>
  <si>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</si>
  <si>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</si>
  <si>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</si>
  <si>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</si>
  <si>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</si>
  <si>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</si>
  <si>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</si>
  <si>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</si>
  <si>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</si>
  <si>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</si>
  <si>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</si>
  <si>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</si>
  <si>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</si>
  <si>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</si>
  <si>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</si>
  <si>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</si>
  <si>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</si>
  <si>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</si>
  <si>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</si>
  <si>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</si>
  <si>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</si>
  <si>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</si>
  <si>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</si>
  <si>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</si>
  <si>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</si>
  <si>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</si>
  <si>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</si>
  <si>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</si>
  <si>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</si>
  <si>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</si>
  <si>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</si>
  <si>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</si>
  <si>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</si>
  <si>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</si>
  <si>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</si>
  <si>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</si>
  <si>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</si>
  <si>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</si>
  <si>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</si>
  <si>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</si>
  <si>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</si>
  <si>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</si>
  <si>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</si>
  <si>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</si>
  <si>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</si>
  <si>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</si>
  <si>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</si>
  <si>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</si>
  <si>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</si>
  <si>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</si>
  <si>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</si>
  <si>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</si>
  <si>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</si>
  <si>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</si>
  <si>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</si>
  <si>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</si>
  <si>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</si>
  <si>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</si>
  <si>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</si>
  <si>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</si>
  <si>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</si>
  <si>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</si>
  <si>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</si>
  <si>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</si>
  <si>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</si>
  <si>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</si>
  <si>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</si>
  <si>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</si>
  <si>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</si>
  <si>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</si>
  <si>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</si>
  <si>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</si>
  <si>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</si>
  <si>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</si>
  <si>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</si>
  <si>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</si>
  <si>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</si>
  <si>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</si>
  <si>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</si>
  <si>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</si>
  <si>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</si>
  <si>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</si>
  <si>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</si>
  <si>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</si>
  <si>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</si>
  <si>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</si>
  <si>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</si>
  <si>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</si>
  <si>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</si>
  <si>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</si>
  <si>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</si>
  <si>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</si>
  <si>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</si>
  <si>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</si>
  <si>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</si>
  <si>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</si>
  <si>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</si>
  <si>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</si>
  <si>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</si>
  <si>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</si>
  <si>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</si>
  <si>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</si>
  <si>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</si>
  <si>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</si>
  <si>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</si>
  <si>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</si>
  <si>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</si>
  <si>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</si>
  <si>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</si>
  <si>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</si>
  <si>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</si>
  <si>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</si>
  <si>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</si>
  <si>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</si>
  <si>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</si>
  <si>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</si>
  <si>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</si>
  <si>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</si>
  <si>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</si>
  <si>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</si>
  <si>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</si>
  <si>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</si>
  <si>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</si>
  <si>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</si>
  <si>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</si>
  <si>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</si>
  <si>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</si>
  <si>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</si>
  <si>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</si>
  <si>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</si>
  <si>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</si>
  <si>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</si>
  <si>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</si>
  <si>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</si>
  <si>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</si>
  <si>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</si>
  <si>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</si>
  <si>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</si>
  <si>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</si>
  <si>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</si>
  <si>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</si>
  <si>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</si>
  <si>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</si>
  <si>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</si>
  <si>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</si>
  <si>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</si>
  <si>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</si>
  <si>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</si>
  <si>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</si>
  <si>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</si>
  <si>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</si>
  <si>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</si>
  <si>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</si>
  <si>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</si>
  <si>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</si>
  <si>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</si>
  <si>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</si>
  <si>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</si>
  <si>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</si>
  <si>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</si>
  <si>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</si>
  <si>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</si>
  <si>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</si>
  <si>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</si>
  <si>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</si>
  <si>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</si>
  <si>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</si>
  <si>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</si>
  <si>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</si>
  <si>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</si>
  <si>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</si>
  <si>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</si>
  <si>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</si>
  <si>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</si>
  <si>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</si>
  <si>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</si>
  <si>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</si>
  <si>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</si>
  <si>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</si>
  <si>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</si>
  <si>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</si>
  <si>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</si>
  <si>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</si>
  <si>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</si>
  <si>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</si>
  <si>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</si>
  <si>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</si>
  <si>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</si>
  <si>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</si>
  <si>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</si>
  <si>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</si>
  <si>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</si>
  <si>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</si>
  <si>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</si>
  <si>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</si>
  <si>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</si>
  <si>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</si>
  <si>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</si>
  <si>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</si>
  <si>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</si>
  <si>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</si>
  <si>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</si>
  <si>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</si>
  <si>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</si>
  <si>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</si>
  <si>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</si>
  <si>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</si>
  <si>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</si>
  <si>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</si>
  <si>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</si>
  <si>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</si>
  <si>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</si>
  <si>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</si>
  <si>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</si>
  <si>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</si>
  <si>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</si>
  <si>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</si>
  <si>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</si>
  <si>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</si>
  <si>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</si>
  <si>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</si>
  <si>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</si>
  <si>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</si>
  <si>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</si>
  <si>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</si>
  <si>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</si>
  <si>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</si>
  <si>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</si>
  <si>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</si>
  <si>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</si>
  <si>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</si>
  <si>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</si>
  <si>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</si>
  <si>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</si>
  <si>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</si>
  <si>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</si>
  <si>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</si>
  <si>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</si>
  <si>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</si>
  <si>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</si>
  <si>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</si>
  <si>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</si>
  <si>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</si>
  <si>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</si>
  <si>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</si>
  <si>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</si>
  <si>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</si>
  <si>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</si>
  <si>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</si>
  <si>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</si>
  <si>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</si>
  <si>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</si>
  <si>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</si>
  <si>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</si>
  <si>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</si>
  <si>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</si>
  <si>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</si>
  <si>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</si>
  <si>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</si>
  <si>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</si>
  <si>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</si>
  <si>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</si>
  <si>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</si>
  <si>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</si>
  <si>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</si>
  <si>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</si>
  <si>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</si>
  <si>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</si>
  <si>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</si>
  <si>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</si>
  <si>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</si>
  <si>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</si>
  <si>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</si>
  <si>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</si>
  <si>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</si>
  <si>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</si>
  <si>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</si>
  <si>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</si>
  <si>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</si>
  <si>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</si>
  <si>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</si>
  <si>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</si>
  <si>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</si>
  <si>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</si>
  <si>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</si>
  <si>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</si>
  <si>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</si>
  <si>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</si>
  <si>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</si>
  <si>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</si>
  <si>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</si>
  <si>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</si>
  <si>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</si>
  <si>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</si>
  <si>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</si>
  <si>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</si>
  <si>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</si>
  <si>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</si>
  <si>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</si>
  <si>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</si>
  <si>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</si>
  <si>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</si>
  <si>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</si>
  <si>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</si>
  <si>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</si>
  <si>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</si>
  <si>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</si>
  <si>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</si>
  <si>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</si>
  <si>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</si>
  <si>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</si>
  <si>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</si>
  <si>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</si>
  <si>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</si>
  <si>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</si>
  <si>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</si>
  <si>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</si>
  <si>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</si>
  <si>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</si>
  <si>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</si>
  <si>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</si>
  <si>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</si>
  <si>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</si>
  <si>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</si>
  <si>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</si>
  <si>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</si>
  <si>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</si>
  <si>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</si>
  <si>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</si>
  <si>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</si>
  <si>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</si>
  <si>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</si>
  <si>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</si>
  <si>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</si>
  <si>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</si>
  <si>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</si>
  <si>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</si>
  <si>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</si>
  <si>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</si>
  <si>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</si>
  <si>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</si>
  <si>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</si>
  <si>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</si>
  <si>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</si>
  <si>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</si>
  <si>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</si>
  <si>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</si>
  <si>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</si>
  <si>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</si>
  <si>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</si>
  <si>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</si>
  <si>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</si>
  <si>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</si>
  <si>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</si>
  <si>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</si>
  <si>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</si>
  <si>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</si>
  <si>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</si>
  <si>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</si>
  <si>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</si>
  <si>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</si>
  <si>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</si>
  <si>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</si>
  <si>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</si>
  <si>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</si>
  <si>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</si>
  <si>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</si>
  <si>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</si>
  <si>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</si>
  <si>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</si>
  <si>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</si>
  <si>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</si>
  <si>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</si>
  <si>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</si>
  <si>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</si>
  <si>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</si>
  <si>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</si>
  <si>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</si>
  <si>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</si>
  <si>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</si>
  <si>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</si>
  <si>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</si>
  <si>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</si>
  <si>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</si>
  <si>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</si>
  <si>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</si>
  <si>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</si>
  <si>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</si>
  <si>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</si>
  <si>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</si>
  <si>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</si>
  <si>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</si>
  <si>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</si>
  <si>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</si>
  <si>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</si>
  <si>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</si>
  <si>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</si>
  <si>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</si>
  <si>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</si>
  <si>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</si>
  <si>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</si>
  <si>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</si>
  <si>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</si>
  <si>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</si>
  <si>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</si>
  <si>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</si>
  <si>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</si>
  <si>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</si>
  <si>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</si>
  <si>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</si>
  <si>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</si>
  <si>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</si>
  <si>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</si>
  <si>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</si>
  <si>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</si>
  <si>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</si>
  <si>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</si>
  <si>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</si>
  <si>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</si>
  <si>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</si>
  <si>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</si>
  <si>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</si>
  <si>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</si>
  <si>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</si>
  <si>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</si>
  <si>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</si>
  <si>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</si>
  <si>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</si>
  <si>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</si>
  <si>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</si>
  <si>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</si>
  <si>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</si>
  <si>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</si>
  <si>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</si>
  <si>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</si>
  <si>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</si>
  <si>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</si>
  <si>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</si>
  <si>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</si>
  <si>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</si>
  <si>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</si>
  <si>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</si>
  <si>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</si>
  <si>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</si>
  <si>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</si>
  <si>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</si>
  <si>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</si>
  <si>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</si>
  <si>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</si>
  <si>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</si>
  <si>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</si>
  <si>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</si>
  <si>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</si>
  <si>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</si>
  <si>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</si>
  <si>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</si>
  <si>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</si>
  <si>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</si>
  <si>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</si>
  <si>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</si>
  <si>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</si>
  <si>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</si>
  <si>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</si>
  <si>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</si>
  <si>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</si>
  <si>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</si>
  <si>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</si>
  <si>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</si>
  <si>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</si>
  <si>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</si>
  <si>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</si>
  <si>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</si>
  <si>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</si>
  <si>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</si>
  <si>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</si>
  <si>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</si>
  <si>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</si>
  <si>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</si>
  <si>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</si>
  <si>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</si>
  <si>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</si>
  <si>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</si>
  <si>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</si>
  <si>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</si>
  <si>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</si>
  <si>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</si>
  <si>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</si>
  <si>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</si>
  <si>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</si>
  <si>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</si>
  <si>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</si>
  <si>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</si>
  <si>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</si>
  <si>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</si>
  <si>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</si>
  <si>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</si>
  <si>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</si>
  <si>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</si>
  <si>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</si>
  <si>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</si>
  <si>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</si>
  <si>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</si>
  <si>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</si>
  <si>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</si>
  <si>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</si>
  <si>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</si>
  <si>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</si>
  <si>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</si>
  <si>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</si>
  <si>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</si>
  <si>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</si>
  <si>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</si>
  <si>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</si>
  <si>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</si>
  <si>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</si>
  <si>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</si>
  <si>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</si>
  <si>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</si>
  <si>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</si>
  <si>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</si>
  <si>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</si>
  <si>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</si>
  <si>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</si>
  <si>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</si>
  <si>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</si>
  <si>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</si>
  <si>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</si>
  <si>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</si>
  <si>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</si>
  <si>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</si>
  <si>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</si>
  <si>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</si>
  <si>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</si>
  <si>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</si>
  <si>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</si>
  <si>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</si>
  <si>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</si>
  <si>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</si>
  <si>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</si>
  <si>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</si>
  <si>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</si>
  <si>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</si>
  <si>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</si>
  <si>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</si>
  <si>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</si>
  <si>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</si>
  <si>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</si>
  <si>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</si>
  <si>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</si>
  <si>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</si>
  <si>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</si>
  <si>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</si>
  <si>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</si>
  <si>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</si>
  <si>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</si>
  <si>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</si>
  <si>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</si>
  <si>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</si>
  <si>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</si>
  <si>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</si>
  <si>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</si>
  <si>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</si>
  <si>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</si>
  <si>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</si>
  <si>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</si>
  <si>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</si>
  <si>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</si>
  <si>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</si>
  <si>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</si>
  <si>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</si>
  <si>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</si>
  <si>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</si>
  <si>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</si>
  <si>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</si>
  <si>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</si>
  <si>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</si>
  <si>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</si>
  <si>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</si>
  <si>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</si>
  <si>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</si>
  <si>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</si>
  <si>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</si>
  <si>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</si>
  <si>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</si>
  <si>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</si>
  <si>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</si>
  <si>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</si>
  <si>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</si>
  <si>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</si>
  <si>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</si>
  <si>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</si>
  <si>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</si>
  <si>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</si>
  <si>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</si>
  <si>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</si>
  <si>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</si>
  <si>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</si>
  <si>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</si>
  <si>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</si>
  <si>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</si>
  <si>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</si>
  <si>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</si>
  <si>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</si>
  <si>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</si>
  <si>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</si>
  <si>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</si>
  <si>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</si>
  <si>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</si>
  <si>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</si>
  <si>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</si>
  <si>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</si>
  <si>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</si>
  <si>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</si>
  <si>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</si>
  <si>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</si>
  <si>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</si>
  <si>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</si>
  <si>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</si>
  <si>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</si>
  <si>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</si>
  <si>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</si>
  <si>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</si>
  <si>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</si>
  <si>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</si>
  <si>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</si>
  <si>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</si>
  <si>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</si>
  <si>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</si>
  <si>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</si>
  <si>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</si>
  <si>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</si>
  <si>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</si>
  <si>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</si>
  <si>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</si>
  <si>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</si>
  <si>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</si>
  <si>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</si>
  <si>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</si>
  <si>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</si>
  <si>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</si>
  <si>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</si>
  <si>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</si>
  <si>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</si>
  <si>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</si>
  <si>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</si>
  <si>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</si>
  <si>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</si>
  <si>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</si>
  <si>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</si>
  <si>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</si>
  <si>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</si>
  <si>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</si>
  <si>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</si>
  <si>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</si>
  <si>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</si>
  <si>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</si>
  <si>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</si>
  <si>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</si>
  <si>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</si>
  <si>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</si>
  <si>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</si>
  <si>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</si>
  <si>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</si>
  <si>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</si>
  <si>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</si>
  <si>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</si>
  <si>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</si>
  <si>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</si>
  <si>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</si>
  <si>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</si>
  <si>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</si>
  <si>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</si>
  <si>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</si>
  <si>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</si>
  <si>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</si>
  <si>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</si>
  <si>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</si>
  <si>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</si>
  <si>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</si>
  <si>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</si>
  <si>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</si>
  <si>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</si>
  <si>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</si>
  <si>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</si>
  <si>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</si>
  <si>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</si>
  <si>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</si>
  <si>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</si>
  <si>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</si>
  <si>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</si>
  <si>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</si>
  <si>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</si>
  <si>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</si>
  <si>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</si>
  <si>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</si>
  <si>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</si>
  <si>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</si>
  <si>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</si>
  <si>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</si>
  <si>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</si>
  <si>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</si>
  <si>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</si>
  <si>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</si>
  <si>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</si>
  <si>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</si>
  <si>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</si>
  <si>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</si>
  <si>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</si>
  <si>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</si>
  <si>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</si>
  <si>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</si>
  <si>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</si>
  <si>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</si>
  <si>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</si>
  <si>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</si>
  <si>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</si>
  <si>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</si>
  <si>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</si>
  <si>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</si>
  <si>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</si>
  <si>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</si>
  <si>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</si>
  <si>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</si>
  <si>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</si>
  <si>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</si>
  <si>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</si>
  <si>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</si>
  <si>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</si>
  <si>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</si>
  <si>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</si>
  <si>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</si>
  <si>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</si>
  <si>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</si>
  <si>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</si>
  <si>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</si>
  <si>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</si>
  <si>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</si>
  <si>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</si>
  <si>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</si>
  <si>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</si>
  <si>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</si>
  <si>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</si>
  <si>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</si>
  <si>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</si>
  <si>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</si>
  <si>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</si>
  <si>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</si>
  <si>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</si>
  <si>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</si>
  <si>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</si>
  <si>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</si>
  <si>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</si>
  <si>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</si>
  <si>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</si>
  <si>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</si>
  <si>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</si>
  <si>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</si>
  <si>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</si>
  <si>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</si>
  <si>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</si>
  <si>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</si>
  <si>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</si>
  <si>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</si>
  <si>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</si>
  <si>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</si>
  <si>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</si>
  <si>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</si>
  <si>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</si>
  <si>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</si>
  <si>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</si>
  <si>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</si>
  <si>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</si>
  <si>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</si>
  <si>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</si>
  <si>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</si>
  <si>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</si>
  <si>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</si>
  <si>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</si>
  <si>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</si>
  <si>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</si>
  <si>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</si>
  <si>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</si>
  <si>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</si>
  <si>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</si>
  <si>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</si>
  <si>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</si>
  <si>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</si>
  <si>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</si>
  <si>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</si>
  <si>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</si>
  <si>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</si>
  <si>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</si>
  <si>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</si>
  <si>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</si>
  <si>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</si>
  <si>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</si>
  <si>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</si>
  <si>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</si>
  <si>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</si>
  <si>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</si>
  <si>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</si>
  <si>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</si>
  <si>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</si>
  <si>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</si>
  <si>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</si>
  <si>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</si>
  <si>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</si>
  <si>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</si>
  <si>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</si>
  <si>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</si>
  <si>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</si>
  <si>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</si>
  <si>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</si>
  <si>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</si>
  <si>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</si>
  <si>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</si>
  <si>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</si>
  <si>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</si>
  <si>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</si>
  <si>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</si>
  <si>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</si>
  <si>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</si>
  <si>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</si>
  <si>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</si>
  <si>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</si>
  <si>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</si>
  <si>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</si>
  <si>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</si>
  <si>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</si>
  <si>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</si>
  <si>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</si>
  <si>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</si>
  <si>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</si>
  <si>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</si>
  <si>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</si>
  <si>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</si>
  <si>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</si>
  <si>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</si>
  <si>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</si>
  <si>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</si>
  <si>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</si>
  <si>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</si>
  <si>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</si>
  <si>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</si>
  <si>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</si>
  <si>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</si>
  <si>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</si>
  <si>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</si>
  <si>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</si>
  <si>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</si>
  <si>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</si>
  <si>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</si>
  <si>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</si>
  <si>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</si>
  <si>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</si>
  <si>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</si>
  <si>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</si>
  <si>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</si>
  <si>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</si>
  <si>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</si>
  <si>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</si>
  <si>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</si>
  <si>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</si>
  <si>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</si>
  <si>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</si>
  <si>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</si>
  <si>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</si>
  <si>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</si>
  <si>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</si>
  <si>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</si>
  <si>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</si>
  <si>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</si>
  <si>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</si>
  <si>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</si>
  <si>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</si>
  <si>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</si>
  <si>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</si>
  <si>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</si>
  <si>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</si>
  <si>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</si>
  <si>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</si>
  <si>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</si>
  <si>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</si>
  <si>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</si>
  <si>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</si>
  <si>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</si>
  <si>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</si>
  <si>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</si>
  <si>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</si>
  <si>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</si>
  <si>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</si>
  <si>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</si>
  <si>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</si>
  <si>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</si>
  <si>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</si>
  <si>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</si>
  <si>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</si>
  <si>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</si>
  <si>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</si>
  <si>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</si>
  <si>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</si>
  <si>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</si>
  <si>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</si>
  <si>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</si>
  <si>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</si>
  <si>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</si>
  <si>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</si>
  <si>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</si>
  <si>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</si>
  <si>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</si>
  <si>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</si>
  <si>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</si>
  <si>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</si>
  <si>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</si>
  <si>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</si>
  <si>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</si>
  <si>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</si>
  <si>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</si>
  <si>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</si>
  <si>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</si>
  <si>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</si>
  <si>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</si>
  <si>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</si>
  <si>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</si>
  <si>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</si>
  <si>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</si>
  <si>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</si>
  <si>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</si>
  <si>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</si>
  <si>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</si>
  <si>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</si>
  <si>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</si>
  <si>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</si>
  <si>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</si>
  <si>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</si>
  <si>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</si>
  <si>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</si>
  <si>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</si>
  <si>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</si>
  <si>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</si>
  <si>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</si>
  <si>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</si>
  <si>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</si>
  <si>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</si>
  <si>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</si>
  <si>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</si>
  <si>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</si>
  <si>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</si>
  <si>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</si>
  <si>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</si>
  <si>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</si>
  <si>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</si>
  <si>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</si>
  <si>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</si>
  <si>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</si>
  <si>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</si>
  <si>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</si>
  <si>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</si>
  <si>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</si>
  <si>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</si>
  <si>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</si>
  <si>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</si>
  <si>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</si>
  <si>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</si>
  <si>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</si>
  <si>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</si>
  <si>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</si>
  <si>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</si>
  <si>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</si>
  <si>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</si>
  <si>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</si>
  <si>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</si>
  <si>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</si>
  <si>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</si>
  <si>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</si>
  <si>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</si>
  <si>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</si>
  <si>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</si>
  <si>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</si>
  <si>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</si>
  <si>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</si>
  <si>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</si>
  <si>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</si>
  <si>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</si>
  <si>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</si>
  <si>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</si>
  <si>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</si>
  <si>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</si>
  <si>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</si>
  <si>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</si>
  <si>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</si>
  <si>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</si>
  <si>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</si>
  <si>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</si>
  <si>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</si>
  <si>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</si>
  <si>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</si>
  <si>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</si>
  <si>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</si>
  <si>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</si>
  <si>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</si>
  <si>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</si>
  <si>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</si>
  <si>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</si>
  <si>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</si>
  <si>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</si>
  <si>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</si>
  <si>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</si>
  <si>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</si>
  <si>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</si>
  <si>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</si>
  <si>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</si>
  <si>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</si>
  <si>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</si>
  <si>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</si>
  <si>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</si>
  <si>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</si>
  <si>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</si>
  <si>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</si>
  <si>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</si>
  <si>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</si>
  <si>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</si>
  <si>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</si>
  <si>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</si>
  <si>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</si>
  <si>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</si>
  <si>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</si>
  <si>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</si>
  <si>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</si>
  <si>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</si>
  <si>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</si>
  <si>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</si>
  <si>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</si>
  <si>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</si>
  <si>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</si>
  <si>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</si>
  <si>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</si>
  <si>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</si>
  <si>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</si>
  <si>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</si>
  <si>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</si>
  <si>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</si>
  <si>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</si>
  <si>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</si>
  <si>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</si>
  <si>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</si>
  <si>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</si>
  <si>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</si>
  <si>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</si>
  <si>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</si>
  <si>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</si>
  <si>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</si>
  <si>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</si>
  <si>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</si>
  <si>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</si>
  <si>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</si>
  <si>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</si>
  <si>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</si>
  <si>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</si>
  <si>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</si>
  <si>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</si>
  <si>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</si>
  <si>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</si>
  <si>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</si>
  <si>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</si>
  <si>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</si>
  <si>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</si>
  <si>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</si>
  <si>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</si>
  <si>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</si>
  <si>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</si>
  <si>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</si>
  <si>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</si>
  <si>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</si>
  <si>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</si>
  <si>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</si>
  <si>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</si>
  <si>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</si>
  <si>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</si>
  <si>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</si>
  <si>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</si>
  <si>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</si>
  <si>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</si>
  <si>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</si>
  <si>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</si>
  <si>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</si>
  <si>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</si>
  <si>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</si>
  <si>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</si>
  <si>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</si>
  <si>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</si>
  <si>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</si>
  <si>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</si>
  <si>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</si>
  <si>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</si>
  <si>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</si>
  <si>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</si>
  <si>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</si>
  <si>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</si>
  <si>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</si>
  <si>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</si>
  <si>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</si>
  <si>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</si>
  <si>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</si>
  <si>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</si>
  <si>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</si>
  <si>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</si>
  <si>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</si>
  <si>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</si>
  <si>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</si>
  <si>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</si>
  <si>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</si>
  <si>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</si>
  <si>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</si>
  <si>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</si>
  <si>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</si>
  <si>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</si>
  <si>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</si>
  <si>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</si>
  <si>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</si>
  <si>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</si>
  <si>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</si>
  <si>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</si>
  <si>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</si>
  <si>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</si>
  <si>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</si>
  <si>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</si>
  <si>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</si>
  <si>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</si>
  <si>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</si>
  <si>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</si>
  <si>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</si>
  <si>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</si>
  <si>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</si>
  <si>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</si>
  <si>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</si>
  <si>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</si>
  <si>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</si>
  <si>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</si>
  <si>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</si>
  <si>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</si>
  <si>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</si>
  <si>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</si>
  <si>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</si>
  <si>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</si>
  <si>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</si>
  <si>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</si>
  <si>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</si>
  <si>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</si>
  <si>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</si>
  <si>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</si>
  <si>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</si>
  <si>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</si>
  <si>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</si>
  <si>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</si>
  <si>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</si>
  <si>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</si>
  <si>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</si>
  <si>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</si>
  <si>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</si>
  <si>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</si>
  <si>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</si>
  <si>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</si>
  <si>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</si>
  <si>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</si>
  <si>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</si>
  <si>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</si>
  <si>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</si>
  <si>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</si>
  <si>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</si>
  <si>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</si>
  <si>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</si>
  <si>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</si>
  <si>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</si>
  <si>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</si>
  <si>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</si>
  <si>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</si>
  <si>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</si>
  <si>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</si>
  <si>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</si>
  <si>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</si>
  <si>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</si>
  <si>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</si>
  <si>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</si>
  <si>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</si>
  <si>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</si>
  <si>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</si>
  <si>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</si>
  <si>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</si>
  <si>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</si>
  <si>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</si>
  <si>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</si>
  <si>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</si>
  <si>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</si>
  <si>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</si>
  <si>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</si>
  <si>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</si>
  <si>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</si>
  <si>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</si>
  <si>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</si>
  <si>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</si>
  <si>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</si>
  <si>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</si>
  <si>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</si>
  <si>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</si>
  <si>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</si>
  <si>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</si>
  <si>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</si>
  <si>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</si>
  <si>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</si>
  <si>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</si>
  <si>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</si>
  <si>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</si>
  <si>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</si>
  <si>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</si>
  <si>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</si>
  <si>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</si>
  <si>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</si>
  <si>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</si>
  <si>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</si>
  <si>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</si>
  <si>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</si>
  <si>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</si>
  <si>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</si>
  <si>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</si>
  <si>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</si>
  <si>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</si>
  <si>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</si>
  <si>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</si>
  <si>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</si>
  <si>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</si>
  <si>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</si>
  <si>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</si>
  <si>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</si>
  <si>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</si>
  <si>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</si>
  <si>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</si>
  <si>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</si>
  <si>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</si>
  <si>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</si>
  <si>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</si>
  <si>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</si>
  <si>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</si>
  <si>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</si>
  <si>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</si>
  <si>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</si>
  <si>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</si>
  <si>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</si>
  <si>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</si>
  <si>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</si>
  <si>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</si>
  <si>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</si>
  <si>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</si>
  <si>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</si>
  <si>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</si>
  <si>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</si>
  <si>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</si>
  <si>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</si>
  <si>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</si>
  <si>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</si>
  <si>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</si>
  <si>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</si>
  <si>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</si>
  <si>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</si>
  <si>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</si>
  <si>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</si>
  <si>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</si>
  <si>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</si>
  <si>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</si>
  <si>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</si>
  <si>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</si>
  <si>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</si>
  <si>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</si>
  <si>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</si>
  <si>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</si>
  <si>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</si>
  <si>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</si>
  <si>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</si>
  <si>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</si>
  <si>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</si>
  <si>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</si>
  <si>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</si>
  <si>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</si>
  <si>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</si>
  <si>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</si>
  <si>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</si>
  <si>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</si>
  <si>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</si>
  <si>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</si>
  <si>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</si>
  <si>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</si>
  <si>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</si>
  <si>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</si>
  <si>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</si>
  <si>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</si>
  <si>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</si>
  <si>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</si>
  <si>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</si>
  <si>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</si>
  <si>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</si>
  <si>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</si>
  <si>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</si>
  <si>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</si>
  <si>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</si>
  <si>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</si>
  <si>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</si>
  <si>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</si>
  <si>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</si>
  <si>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</si>
  <si>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</si>
  <si>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</si>
  <si>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</si>
  <si>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</si>
  <si>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</si>
  <si>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</si>
  <si>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</si>
  <si>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</si>
  <si>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</si>
  <si>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</si>
  <si>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</si>
  <si>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</si>
  <si>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</si>
  <si>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</si>
  <si>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</si>
  <si>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</si>
  <si>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</si>
  <si>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</si>
  <si>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</si>
  <si>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</si>
  <si>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</si>
  <si>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</si>
  <si>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</si>
  <si>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</si>
  <si>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</si>
  <si>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</si>
  <si>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</si>
  <si>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</si>
  <si>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</si>
  <si>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</si>
  <si>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</si>
  <si>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</si>
  <si>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</si>
  <si>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</si>
  <si>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</si>
  <si>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</si>
  <si>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</si>
  <si>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</si>
  <si>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</si>
  <si>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</si>
  <si>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</si>
  <si>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</si>
  <si>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</si>
  <si>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</si>
  <si>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</si>
  <si>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</si>
  <si>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</si>
  <si>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</si>
  <si>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</si>
  <si>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</si>
  <si>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</si>
  <si>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</si>
  <si>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</si>
  <si>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</si>
  <si>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</si>
  <si>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</si>
  <si>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</si>
  <si>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</si>
  <si>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</si>
  <si>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</si>
  <si>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</si>
  <si>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</si>
  <si>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</si>
  <si>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</si>
  <si>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</si>
  <si>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</si>
  <si>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</si>
  <si>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</si>
  <si>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</si>
  <si>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</si>
  <si>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</si>
  <si>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</si>
  <si>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</si>
  <si>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</si>
  <si>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</si>
  <si>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</si>
  <si>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</si>
  <si>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</si>
  <si>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</si>
  <si>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</si>
  <si>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</si>
  <si>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</si>
  <si>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</si>
  <si>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</si>
  <si>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</si>
  <si>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</si>
  <si>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</si>
  <si>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</si>
  <si>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</si>
  <si>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</si>
  <si>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</si>
  <si>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</si>
  <si>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</si>
  <si>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</si>
  <si>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</si>
  <si>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</si>
  <si>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</si>
  <si>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</si>
  <si>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</si>
  <si>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</si>
  <si>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</si>
  <si>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</si>
  <si>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</si>
  <si>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</si>
  <si>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</si>
  <si>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</si>
  <si>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</si>
  <si>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</si>
  <si>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</si>
  <si>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</si>
  <si>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</si>
  <si>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</si>
  <si>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</si>
  <si>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</si>
  <si>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</si>
  <si>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</si>
  <si>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</si>
  <si>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</si>
  <si>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</si>
  <si>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</si>
  <si>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</si>
  <si>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</si>
  <si>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</si>
  <si>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</si>
  <si>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</si>
  <si>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</si>
  <si>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</si>
  <si>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</si>
  <si>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</si>
  <si>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</si>
  <si>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</si>
  <si>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</si>
  <si>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</si>
  <si>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</si>
  <si>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</si>
  <si>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</si>
  <si>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</si>
  <si>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</si>
  <si>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</si>
  <si>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</si>
  <si>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</si>
  <si>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</si>
  <si>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</si>
  <si>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</si>
  <si>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</si>
  <si>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</si>
  <si>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</si>
  <si>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</si>
  <si>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</si>
  <si>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</si>
  <si>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</si>
  <si>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</si>
  <si>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</si>
  <si>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</si>
  <si>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</si>
  <si>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</si>
  <si>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</si>
  <si>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</si>
  <si>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</si>
  <si>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</si>
  <si>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</si>
  <si>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</si>
  <si>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</si>
  <si>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</si>
  <si>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</si>
  <si>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</si>
  <si>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</si>
  <si>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</si>
  <si>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</si>
  <si>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</si>
  <si>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</si>
  <si>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</si>
  <si>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</si>
  <si>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</si>
  <si>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</si>
  <si>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</si>
  <si>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</si>
  <si>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</si>
  <si>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</si>
  <si>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</si>
  <si>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</si>
  <si>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</si>
  <si>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</si>
  <si>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</si>
  <si>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</si>
  <si>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</si>
  <si>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</si>
  <si>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</si>
  <si>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</si>
  <si>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</si>
  <si>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</si>
  <si>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</si>
  <si>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</si>
  <si>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</si>
  <si>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</si>
  <si>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</si>
  <si>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</si>
  <si>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</si>
  <si>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</si>
  <si>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</si>
  <si>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</si>
  <si>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</si>
  <si>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</si>
  <si>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</si>
  <si>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</si>
  <si>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</si>
  <si>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</si>
  <si>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</si>
  <si>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</si>
  <si>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</si>
  <si>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</si>
  <si>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</si>
  <si>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</si>
  <si>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</si>
  <si>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</si>
  <si>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</si>
  <si>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</si>
  <si>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</si>
  <si>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</si>
  <si>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</si>
  <si>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</si>
  <si>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</si>
  <si>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</si>
  <si>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</si>
  <si>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</si>
  <si>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</si>
  <si>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</si>
  <si>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</si>
  <si>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</si>
  <si>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</si>
  <si>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</si>
  <si>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</si>
  <si>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</si>
  <si>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</si>
  <si>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</si>
  <si>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</si>
  <si>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</si>
  <si>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</si>
  <si>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</si>
  <si>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</si>
  <si>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</si>
  <si>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</si>
  <si>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</si>
  <si>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</si>
  <si>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</si>
  <si>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</si>
  <si>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</si>
  <si>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</si>
  <si>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</si>
  <si>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</si>
  <si>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</si>
  <si>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</si>
  <si>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</si>
  <si>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</si>
  <si>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</si>
  <si>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</si>
  <si>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</si>
  <si>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</si>
  <si>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</si>
  <si>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</si>
  <si>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</si>
  <si>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</si>
  <si>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</si>
  <si>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</si>
  <si>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</si>
  <si>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</si>
  <si>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</si>
  <si>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</si>
  <si>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</si>
  <si>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</si>
  <si>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</si>
  <si>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</si>
  <si>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</si>
  <si>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</si>
  <si>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</si>
  <si>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</si>
  <si>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</si>
  <si>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</si>
  <si>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</si>
  <si>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</si>
  <si>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</si>
  <si>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</si>
  <si>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</si>
  <si>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</si>
  <si>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</si>
  <si>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</si>
  <si>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</si>
  <si>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</si>
  <si>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</si>
  <si>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</si>
  <si>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</si>
  <si>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</si>
  <si>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</si>
  <si>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</si>
  <si>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</si>
  <si>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</si>
  <si>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</si>
  <si>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</si>
  <si>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</si>
  <si>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</si>
  <si>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</si>
  <si>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</si>
  <si>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</si>
  <si>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</si>
  <si>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</si>
  <si>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</si>
  <si>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</si>
  <si>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</si>
  <si>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</si>
  <si>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</si>
  <si>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</si>
  <si>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</si>
  <si>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</si>
  <si>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</si>
  <si>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</si>
  <si>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</si>
  <si>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</si>
  <si>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</si>
  <si>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</si>
  <si>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</si>
  <si>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</si>
  <si>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</si>
  <si>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</si>
  <si>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</si>
  <si>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</si>
  <si>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</si>
  <si>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</si>
  <si>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</si>
  <si>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</si>
  <si>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</si>
  <si>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</si>
  <si>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</si>
  <si>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</si>
  <si>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</si>
  <si>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</si>
  <si>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</si>
  <si>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</si>
  <si>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</si>
  <si>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</si>
  <si>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</si>
  <si>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</si>
  <si>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</si>
  <si>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</si>
  <si>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</si>
  <si>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</si>
  <si>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</si>
  <si>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</si>
  <si>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</si>
  <si>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</si>
  <si>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</si>
  <si>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</si>
  <si>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</si>
  <si>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</si>
  <si>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</si>
  <si>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</si>
  <si>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</si>
  <si>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</si>
  <si>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</si>
  <si>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</si>
  <si>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</si>
  <si>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</si>
  <si>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</si>
  <si>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</si>
  <si>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</si>
  <si>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</si>
  <si>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</si>
  <si>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</si>
  <si>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</si>
  <si>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</si>
  <si>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</si>
  <si>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</si>
  <si>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</si>
  <si>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</si>
  <si>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</si>
  <si>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</si>
  <si>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</si>
  <si>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</si>
  <si>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</si>
  <si>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</si>
  <si>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</si>
  <si>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</si>
  <si>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</si>
  <si>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</si>
  <si>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</si>
  <si>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</si>
  <si>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</si>
  <si>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</si>
  <si>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</si>
  <si>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</si>
  <si>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</si>
  <si>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</si>
  <si>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</si>
  <si>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</si>
  <si>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</si>
  <si>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</si>
  <si>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</si>
  <si>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</si>
  <si>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</si>
  <si>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</si>
  <si>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</si>
  <si>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</si>
  <si>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</si>
  <si>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</si>
  <si>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</si>
  <si>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</si>
  <si>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</si>
  <si>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</si>
  <si>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</si>
  <si>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</si>
  <si>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</si>
  <si>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</si>
  <si>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</si>
  <si>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</si>
  <si>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</si>
  <si>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</si>
  <si>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</si>
  <si>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</si>
  <si>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</si>
  <si>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</si>
  <si>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</si>
  <si>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</si>
  <si>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</si>
  <si>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</si>
  <si>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</si>
  <si>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</si>
  <si>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</si>
  <si>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</si>
  <si>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</si>
  <si>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</si>
  <si>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</si>
  <si>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</si>
  <si>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</si>
  <si>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</si>
  <si>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</si>
  <si>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</si>
  <si>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</si>
  <si>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</si>
  <si>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</si>
  <si>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</si>
  <si>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</si>
  <si>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</si>
  <si>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</si>
  <si>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</si>
  <si>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</si>
  <si>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</si>
  <si>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</si>
  <si>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</si>
  <si>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</si>
  <si>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</si>
  <si>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</si>
  <si>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</si>
  <si>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</si>
  <si>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</si>
  <si>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</si>
  <si>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</si>
  <si>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</si>
  <si>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</si>
  <si>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</si>
  <si>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</si>
  <si>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</si>
  <si>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</si>
  <si>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</si>
  <si>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</si>
  <si>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</si>
  <si>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</si>
  <si>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</si>
  <si>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</si>
  <si>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</si>
  <si>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</si>
  <si>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</si>
  <si>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</si>
  <si>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</si>
  <si>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</si>
  <si>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</si>
  <si>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</si>
  <si>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</si>
  <si>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</si>
  <si>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</si>
  <si>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</si>
  <si>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</si>
  <si>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</si>
  <si>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</si>
  <si>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</si>
  <si>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</si>
  <si>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</si>
  <si>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</si>
  <si>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</si>
  <si>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</si>
  <si>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</si>
  <si>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</si>
  <si>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</si>
  <si>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</si>
  <si>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</si>
  <si>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</si>
  <si>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</si>
  <si>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</si>
  <si>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</si>
  <si>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</si>
  <si>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</si>
  <si>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</si>
  <si>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</si>
  <si>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</si>
  <si>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</si>
  <si>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</si>
  <si>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</si>
  <si>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</si>
  <si>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</si>
  <si>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</si>
  <si>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</si>
  <si>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</si>
  <si>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</si>
  <si>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</si>
  <si>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</si>
  <si>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</si>
  <si>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</si>
  <si>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</si>
  <si>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</si>
  <si>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</si>
  <si>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</si>
  <si>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</si>
  <si>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</si>
  <si>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</si>
  <si>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</si>
  <si>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</si>
  <si>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</si>
  <si>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</si>
  <si>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</si>
  <si>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</si>
  <si>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</si>
  <si>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</si>
  <si>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</si>
  <si>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</si>
  <si>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</si>
  <si>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</si>
  <si>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</si>
  <si>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</si>
  <si>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</si>
  <si>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</si>
  <si>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</si>
  <si>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</si>
  <si>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</si>
  <si>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</si>
  <si>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</si>
  <si>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</si>
  <si>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</si>
  <si>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</si>
  <si>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</si>
  <si>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</si>
  <si>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</si>
  <si>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</si>
  <si>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</si>
  <si>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</si>
  <si>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</si>
  <si>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</si>
  <si>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</si>
  <si>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</si>
  <si>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</si>
  <si>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</si>
  <si>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</si>
  <si>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</si>
  <si>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</si>
  <si>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</si>
  <si>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</si>
  <si>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</si>
  <si>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</si>
  <si>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</si>
  <si>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</si>
  <si>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</si>
  <si>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</si>
  <si>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</si>
  <si>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</si>
  <si>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</si>
  <si>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</si>
  <si>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</si>
  <si>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</si>
  <si>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</si>
  <si>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</si>
  <si>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</si>
  <si>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</si>
  <si>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</si>
  <si>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</si>
  <si>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</si>
  <si>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</si>
  <si>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</si>
  <si>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</si>
  <si>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</si>
  <si>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</si>
  <si>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</si>
  <si>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</si>
  <si>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</si>
  <si>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</si>
  <si>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</si>
  <si>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</si>
  <si>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</si>
  <si>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</si>
  <si>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</si>
  <si>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</si>
  <si>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</si>
  <si>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</si>
  <si>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</si>
  <si>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</si>
  <si>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</si>
  <si>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</si>
  <si>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</si>
  <si>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</si>
  <si>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</si>
  <si>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</si>
  <si>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</si>
  <si>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</si>
  <si>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</si>
  <si>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</si>
  <si>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</si>
  <si>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</si>
  <si>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</si>
  <si>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</si>
  <si>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</si>
  <si>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</si>
  <si>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</si>
  <si>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</si>
  <si>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</si>
  <si>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</si>
  <si>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</si>
  <si>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</si>
  <si>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</si>
  <si>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</si>
  <si>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</si>
  <si>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</si>
  <si>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</si>
  <si>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</si>
  <si>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</si>
  <si>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</si>
  <si>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</si>
  <si>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</si>
  <si>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</si>
  <si>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</si>
  <si>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</si>
  <si>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</si>
  <si>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</si>
  <si>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</si>
  <si>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</si>
  <si>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</si>
  <si>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</si>
  <si>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</si>
  <si>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</si>
  <si>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</si>
  <si>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</si>
  <si>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</si>
  <si>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</si>
  <si>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</si>
  <si>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</si>
  <si>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</si>
  <si>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</si>
  <si>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</si>
  <si>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</si>
  <si>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</si>
  <si>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</si>
  <si>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</si>
  <si>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</si>
  <si>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</si>
  <si>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</si>
  <si>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</si>
  <si>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</si>
  <si>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</si>
  <si>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</si>
  <si>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</si>
  <si>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</si>
  <si>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</si>
  <si>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</si>
  <si>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</si>
  <si>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</si>
  <si>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</si>
  <si>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</si>
  <si>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</si>
  <si>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</si>
  <si>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</si>
  <si>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</si>
  <si>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</si>
  <si>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</si>
  <si>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</si>
  <si>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</si>
  <si>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</si>
  <si>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</si>
  <si>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</si>
  <si>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</si>
  <si>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</si>
  <si>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</si>
  <si>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</si>
  <si>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</si>
  <si>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</si>
  <si>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</si>
  <si>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</si>
  <si>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</si>
  <si>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</si>
  <si>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</si>
  <si>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</si>
  <si>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</si>
  <si>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</si>
  <si>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</si>
  <si>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</si>
  <si>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</si>
  <si>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</si>
  <si>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</si>
  <si>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</si>
  <si>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</si>
  <si>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</si>
  <si>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</si>
  <si>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</si>
  <si>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</si>
  <si>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</si>
  <si>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</si>
  <si>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</si>
  <si>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</si>
  <si>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</si>
  <si>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</si>
  <si>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</si>
  <si>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</si>
  <si>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</si>
  <si>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</si>
  <si>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</si>
  <si>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</si>
  <si>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</si>
  <si>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</si>
  <si>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</si>
  <si>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</si>
  <si>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</si>
  <si>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</si>
  <si>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</si>
  <si>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</si>
  <si>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</si>
  <si>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</si>
  <si>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</si>
  <si>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</si>
  <si>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</si>
  <si>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</si>
  <si>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</si>
  <si>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</si>
  <si>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</si>
  <si>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</si>
  <si>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</si>
  <si>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</si>
  <si>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</si>
  <si>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</si>
  <si>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</si>
  <si>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</si>
  <si>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</si>
  <si>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</si>
  <si>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</si>
  <si>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</si>
  <si>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</si>
  <si>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</si>
  <si>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</si>
  <si>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</si>
  <si>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</si>
  <si>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</si>
  <si>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</si>
  <si>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</si>
  <si>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</si>
  <si>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</si>
  <si>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</si>
  <si>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</si>
  <si>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</si>
  <si>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</si>
  <si>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</si>
  <si>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</si>
  <si>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</si>
  <si>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</si>
  <si>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</si>
  <si>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</si>
  <si>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</si>
  <si>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</si>
  <si>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</si>
  <si>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</si>
  <si>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</si>
  <si>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</si>
  <si>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</si>
  <si>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</si>
  <si>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</si>
  <si>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</si>
  <si>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</si>
  <si>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</si>
  <si>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</si>
  <si>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</si>
  <si>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</si>
  <si>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</si>
  <si>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</si>
  <si>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</si>
  <si>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</si>
  <si>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</si>
  <si>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</si>
  <si>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</si>
  <si>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</si>
  <si>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</si>
  <si>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</si>
  <si>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</si>
  <si>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</si>
  <si>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</si>
  <si>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</si>
  <si>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</si>
  <si>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</si>
  <si>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</si>
  <si>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</si>
  <si>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</si>
  <si>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</si>
  <si>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</si>
  <si>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</si>
  <si>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</si>
  <si>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</si>
  <si>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</si>
  <si>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</si>
  <si>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</si>
  <si>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</si>
  <si>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</si>
  <si>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</si>
  <si>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</si>
  <si>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</si>
  <si>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</si>
  <si>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</si>
  <si>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</si>
  <si>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</si>
  <si>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</si>
  <si>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</si>
  <si>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</si>
  <si>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</si>
  <si>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</si>
  <si>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</si>
  <si>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</si>
  <si>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</si>
  <si>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</si>
  <si>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</si>
  <si>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</si>
  <si>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</si>
  <si>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</si>
  <si>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</si>
  <si>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</si>
  <si>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</si>
  <si>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</si>
  <si>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</si>
  <si>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</si>
  <si>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</si>
  <si>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</si>
  <si>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</si>
  <si>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</si>
  <si>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</si>
  <si>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</si>
  <si>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</si>
  <si>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</si>
  <si>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</si>
  <si>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</si>
  <si>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</si>
  <si>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</si>
  <si>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</si>
  <si>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</si>
  <si>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</si>
  <si>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</si>
  <si>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</si>
  <si>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</si>
  <si>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</si>
  <si>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</si>
  <si>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</si>
  <si>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</si>
  <si>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</si>
  <si>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</si>
  <si>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</si>
  <si>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</si>
  <si>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</si>
  <si>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</si>
  <si>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</si>
  <si>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</si>
  <si>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</si>
  <si>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</si>
  <si>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</si>
  <si>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</si>
  <si>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</si>
  <si>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</si>
  <si>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</si>
  <si>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</si>
  <si>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</si>
  <si>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</si>
  <si>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</si>
  <si>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</si>
  <si>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</si>
  <si>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</si>
  <si>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</si>
  <si>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</si>
  <si>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</si>
  <si>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</si>
  <si>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</si>
  <si>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</si>
  <si>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</si>
  <si>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</si>
  <si>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</si>
  <si>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</si>
  <si>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</si>
  <si>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</si>
  <si>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</si>
  <si>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</si>
  <si>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</si>
  <si>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</si>
  <si>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</si>
  <si>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</si>
  <si>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</si>
  <si>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</si>
  <si>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</si>
  <si>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</si>
  <si>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</si>
  <si>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</si>
  <si>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</si>
  <si>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</si>
  <si>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</si>
  <si>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</si>
  <si>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</si>
  <si>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</si>
  <si>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</si>
  <si>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</si>
  <si>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</si>
  <si>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</si>
  <si>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</si>
  <si>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</si>
  <si>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</si>
  <si>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</si>
  <si>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</si>
  <si>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</si>
  <si>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</si>
  <si>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</si>
  <si>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</si>
  <si>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</si>
  <si>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</si>
  <si>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</si>
  <si>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</si>
  <si>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</si>
  <si>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</si>
  <si>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</si>
  <si>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</si>
  <si>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</si>
  <si>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</si>
  <si>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</si>
  <si>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</si>
  <si>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</si>
  <si>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</si>
  <si>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</si>
  <si>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</si>
  <si>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</si>
  <si>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</si>
  <si>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</si>
  <si>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</si>
  <si>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</si>
  <si>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</si>
  <si>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</si>
  <si>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</si>
  <si>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</si>
  <si>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</si>
  <si>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</si>
  <si>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</si>
  <si>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</si>
  <si>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</si>
  <si>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</si>
  <si>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</si>
  <si>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</si>
  <si>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</si>
  <si>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</si>
  <si>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</si>
  <si>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</si>
  <si>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</si>
  <si>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</si>
  <si>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</si>
  <si>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</si>
  <si>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</si>
  <si>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</si>
  <si>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</si>
  <si>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</si>
  <si>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</si>
  <si>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</si>
  <si>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</si>
  <si>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</si>
  <si>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</si>
  <si>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</si>
  <si>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</si>
  <si>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</si>
  <si>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</si>
  <si>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</si>
  <si>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</si>
  <si>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</si>
  <si>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</si>
  <si>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</si>
  <si>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</si>
  <si>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</si>
  <si>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</si>
  <si>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</si>
  <si>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</si>
  <si>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</si>
  <si>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</si>
  <si>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</si>
  <si>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</si>
  <si>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</si>
  <si>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</si>
  <si>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</si>
  <si>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</si>
  <si>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</si>
  <si>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</si>
  <si>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</si>
  <si>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</si>
  <si>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</si>
  <si>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</si>
  <si>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</si>
  <si>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</si>
  <si>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</si>
  <si>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</si>
  <si>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</si>
  <si>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</si>
  <si>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</si>
  <si>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</si>
  <si>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</si>
  <si>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</si>
  <si>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</si>
  <si>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</si>
  <si>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</si>
  <si>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</si>
  <si>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</si>
  <si>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</si>
  <si>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</si>
  <si>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</si>
  <si>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</si>
  <si>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</si>
  <si>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</si>
  <si>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</si>
  <si>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</si>
  <si>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</si>
  <si>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</si>
  <si>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</si>
  <si>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</si>
  <si>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</si>
  <si>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</si>
  <si>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</si>
  <si>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</si>
  <si>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</si>
  <si>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</si>
  <si>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</si>
  <si>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</si>
  <si>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</si>
  <si>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</si>
  <si>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</si>
  <si>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</si>
  <si>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</si>
  <si>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</si>
  <si>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</si>
  <si>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</si>
  <si>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</si>
  <si>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</si>
  <si>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</si>
  <si>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</si>
  <si>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</si>
  <si>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</si>
  <si>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</si>
  <si>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</si>
  <si>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</si>
  <si>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</si>
  <si>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</si>
  <si>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</si>
  <si>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</si>
  <si>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</si>
  <si>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</si>
  <si>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</si>
  <si>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</si>
  <si>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</si>
  <si>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</si>
  <si>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</si>
  <si>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</si>
  <si>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</si>
  <si>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</si>
  <si>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</si>
  <si>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</si>
  <si>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</si>
  <si>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</si>
  <si>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</si>
  <si>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</si>
  <si>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</si>
  <si>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</si>
  <si>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</si>
  <si>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</si>
  <si>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</si>
  <si>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</si>
  <si>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</si>
  <si>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</si>
  <si>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</si>
  <si>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</si>
  <si>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</si>
  <si>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</si>
  <si>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</si>
  <si>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</si>
  <si>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</si>
  <si>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</si>
  <si>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</si>
  <si>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</si>
  <si>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</si>
  <si>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</si>
  <si>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</si>
  <si>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</si>
  <si>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</si>
  <si>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</si>
  <si>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</si>
  <si>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</si>
  <si>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</si>
  <si>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</si>
  <si>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</si>
  <si>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</si>
  <si>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</si>
  <si>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</si>
  <si>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</si>
  <si>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</si>
  <si>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</si>
  <si>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</si>
  <si>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</si>
  <si>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</si>
  <si>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</si>
  <si>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</si>
  <si>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</si>
  <si>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</si>
  <si>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</si>
  <si>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</si>
  <si>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</si>
  <si>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</si>
  <si>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</si>
  <si>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</si>
  <si>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</si>
  <si>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</si>
  <si>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</si>
  <si>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</si>
  <si>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</si>
  <si>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</si>
  <si>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</si>
  <si>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</si>
  <si>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</si>
  <si>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</si>
  <si>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</si>
  <si>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</si>
  <si>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</si>
  <si>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</si>
  <si>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</si>
  <si>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</si>
  <si>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</si>
  <si>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</si>
  <si>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</si>
  <si>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</si>
  <si>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</si>
  <si>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</si>
  <si>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</si>
  <si>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</si>
  <si>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</si>
  <si>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</si>
  <si>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</si>
  <si>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</si>
  <si>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</si>
  <si>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</si>
  <si>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</si>
  <si>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</si>
  <si>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</si>
  <si>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</si>
  <si>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</si>
  <si>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</si>
  <si>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</si>
  <si>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</si>
  <si>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</si>
  <si>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</si>
  <si>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</si>
  <si>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</si>
  <si>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</si>
  <si>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</si>
  <si>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</si>
  <si>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</si>
  <si>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</si>
  <si>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</si>
  <si>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</si>
  <si>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</si>
  <si>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</si>
  <si>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</si>
  <si>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</si>
  <si>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</si>
  <si>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</si>
  <si>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</si>
  <si>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</si>
  <si>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</si>
  <si>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</si>
  <si>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</si>
  <si>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</si>
  <si>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</si>
  <si>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</si>
  <si>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</si>
  <si>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</si>
  <si>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</si>
  <si>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</si>
  <si>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</si>
  <si>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</si>
  <si>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</si>
  <si>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</si>
  <si>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</si>
  <si>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</si>
  <si>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</si>
  <si>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</si>
  <si>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</si>
  <si>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</si>
  <si>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</si>
  <si>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</si>
  <si>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</si>
  <si>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</si>
  <si>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</si>
  <si>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</si>
  <si>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</si>
  <si>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</si>
  <si>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</si>
  <si>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</si>
  <si>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</si>
  <si>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</si>
  <si>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</si>
  <si>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</si>
  <si>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</si>
  <si>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</si>
  <si>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</si>
  <si>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</si>
  <si>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</si>
  <si>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</si>
  <si>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</si>
  <si>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</si>
  <si>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</si>
  <si>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</si>
  <si>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</si>
  <si>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</si>
  <si>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</si>
  <si>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</si>
  <si>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</si>
  <si>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</si>
  <si>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</si>
  <si>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</si>
  <si>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</si>
  <si>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</si>
  <si>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</si>
  <si>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</si>
  <si>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</si>
  <si>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</si>
  <si>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</si>
  <si>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</si>
  <si>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</si>
  <si>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</si>
  <si>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</si>
  <si>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</si>
  <si>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</si>
  <si>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</si>
  <si>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</si>
  <si>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</si>
  <si>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</si>
  <si>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</si>
  <si>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</si>
  <si>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</si>
  <si>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</si>
  <si>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</si>
  <si>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</si>
  <si>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</si>
  <si>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</si>
  <si>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</si>
  <si>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</si>
  <si>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</si>
  <si>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</si>
  <si>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</si>
  <si>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</si>
  <si>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</si>
  <si>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</si>
  <si>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</si>
  <si>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</si>
  <si>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</si>
  <si>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</si>
  <si>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</si>
  <si>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</si>
  <si>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</si>
  <si>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</si>
  <si>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</si>
  <si>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</si>
  <si>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</si>
  <si>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</si>
  <si>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</si>
  <si>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</si>
  <si>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</si>
  <si>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</si>
  <si>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</si>
  <si>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</si>
  <si>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</si>
  <si>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</si>
  <si>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</si>
  <si>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</si>
  <si>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</si>
  <si>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</si>
  <si>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</si>
  <si>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</si>
  <si>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</si>
  <si>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</si>
  <si>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</si>
  <si>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</si>
  <si>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</si>
  <si>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</si>
  <si>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</si>
  <si>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</si>
  <si>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</si>
  <si>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</si>
  <si>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</si>
  <si>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</si>
  <si>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</si>
  <si>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</si>
  <si>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</si>
  <si>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</si>
  <si>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</si>
  <si>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</si>
  <si>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</si>
  <si>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</si>
  <si>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</si>
  <si>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</si>
  <si>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</si>
  <si>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</si>
  <si>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</si>
  <si>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</si>
  <si>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</si>
  <si>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</si>
  <si>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</si>
  <si>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</si>
  <si>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</si>
  <si>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</si>
  <si>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</si>
  <si>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</si>
  <si>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</si>
  <si>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</si>
  <si>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</si>
  <si>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</si>
  <si>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</si>
  <si>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</si>
  <si>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</si>
  <si>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</si>
  <si>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</si>
  <si>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</si>
  <si>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</si>
  <si>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</si>
  <si>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</si>
  <si>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</si>
  <si>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</si>
  <si>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</si>
  <si>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</si>
  <si>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</si>
  <si>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</si>
  <si>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</si>
  <si>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</si>
  <si>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</si>
  <si>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</si>
  <si>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</si>
  <si>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</si>
  <si>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</si>
  <si>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</si>
  <si>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</si>
  <si>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</si>
  <si>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</si>
  <si>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</si>
  <si>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</si>
  <si>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</si>
  <si>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</si>
  <si>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</si>
  <si>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</si>
  <si>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</si>
  <si>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</si>
  <si>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</si>
  <si>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</si>
  <si>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</si>
  <si>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</si>
  <si>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</si>
  <si>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</si>
  <si>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</si>
  <si>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</si>
  <si>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</si>
  <si>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</si>
  <si>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</si>
  <si>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</si>
  <si>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</si>
  <si>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</si>
  <si>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</si>
  <si>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</si>
  <si>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</si>
  <si>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</si>
  <si>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</si>
  <si>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</si>
  <si>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</si>
  <si>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</si>
  <si>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</si>
  <si>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</si>
  <si>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</si>
  <si>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</si>
  <si>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</si>
  <si>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</si>
  <si>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</si>
  <si>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</si>
  <si>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</si>
  <si>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</si>
  <si>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</si>
  <si>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</si>
  <si>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</si>
  <si>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</si>
  <si>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</si>
  <si>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</si>
  <si>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</si>
  <si>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</si>
  <si>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</si>
  <si>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</si>
  <si>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</si>
  <si>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</si>
  <si>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</si>
  <si>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</si>
  <si>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</si>
  <si>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</si>
  <si>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</si>
  <si>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</si>
  <si>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</si>
  <si>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</si>
  <si>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</si>
  <si>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</si>
  <si>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</si>
  <si>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</si>
  <si>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</si>
  <si>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</si>
  <si>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</si>
  <si>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</si>
  <si>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</si>
  <si>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</si>
  <si>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</si>
  <si>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</si>
  <si>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</si>
  <si>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</si>
  <si>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</si>
  <si>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</si>
  <si>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</si>
  <si>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</si>
  <si>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</si>
  <si>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</si>
  <si>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</si>
  <si>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</si>
  <si>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</si>
  <si>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</si>
  <si>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</si>
  <si>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</si>
  <si>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</si>
  <si>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</si>
  <si>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</si>
  <si>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</si>
  <si>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</si>
  <si>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</si>
  <si>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</si>
  <si>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</si>
  <si>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</si>
  <si>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</si>
  <si>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</si>
  <si>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</si>
  <si>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</si>
  <si>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</si>
  <si>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</si>
  <si>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</si>
  <si>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</si>
  <si>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</si>
  <si>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</si>
  <si>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</si>
  <si>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</si>
  <si>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</si>
  <si>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</si>
  <si>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</si>
  <si>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</si>
  <si>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</si>
  <si>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</si>
  <si>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</si>
  <si>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</si>
  <si>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</si>
  <si>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</si>
  <si>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</si>
  <si>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</si>
  <si>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</si>
  <si>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</si>
  <si>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</si>
  <si>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</si>
  <si>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</si>
  <si>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</si>
  <si>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</si>
  <si>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</si>
  <si>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</si>
  <si>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</si>
  <si>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</si>
  <si>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</si>
  <si>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</si>
  <si>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</si>
  <si>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</si>
  <si>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</si>
  <si>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</si>
  <si>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</si>
  <si>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</si>
  <si>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</si>
  <si>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</si>
  <si>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</si>
  <si>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</si>
  <si>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</si>
  <si>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</si>
  <si>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</si>
  <si>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</si>
  <si>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</si>
  <si>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</si>
  <si>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</si>
  <si>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</si>
  <si>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</si>
  <si>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</si>
  <si>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</si>
  <si>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</si>
  <si>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</si>
  <si>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</si>
  <si>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</si>
  <si>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</si>
  <si>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</si>
  <si>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</si>
  <si>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</si>
  <si>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</si>
  <si>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</si>
  <si>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</si>
  <si>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</si>
  <si>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</si>
  <si>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</si>
  <si>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</si>
  <si>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</si>
  <si>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</si>
  <si>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</si>
  <si>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</si>
  <si>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</si>
  <si>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</si>
  <si>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</si>
  <si>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</si>
  <si>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</si>
  <si>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</si>
  <si>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</si>
  <si>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</si>
  <si>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</si>
  <si>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</si>
  <si>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</si>
  <si>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</si>
  <si>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</si>
  <si>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</si>
  <si>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</si>
  <si>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</si>
  <si>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</si>
  <si>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</si>
  <si>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</si>
  <si>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</si>
  <si>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</si>
  <si>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</si>
  <si>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</si>
  <si>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</si>
  <si>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</si>
  <si>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</si>
  <si>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</si>
  <si>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</si>
  <si>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</si>
  <si>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</si>
  <si>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</si>
  <si>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</si>
  <si>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</si>
  <si>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</si>
  <si>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</si>
  <si>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</si>
  <si>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</si>
  <si>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</si>
  <si>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</si>
  <si>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</si>
  <si>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</si>
  <si>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</si>
  <si>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</si>
  <si>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</si>
  <si>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</si>
  <si>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</si>
  <si>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</si>
  <si>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</si>
  <si>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</si>
  <si>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</si>
  <si>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</si>
  <si>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</si>
  <si>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</si>
  <si>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</si>
  <si>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</si>
  <si>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</si>
  <si>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</si>
  <si>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</si>
  <si>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</si>
  <si>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</si>
  <si>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</si>
  <si>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</si>
  <si>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</si>
  <si>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</si>
  <si>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</si>
  <si>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</si>
  <si>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</si>
  <si>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</si>
  <si>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</si>
  <si>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</si>
  <si>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</si>
  <si>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</si>
  <si>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</si>
  <si>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</si>
  <si>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</si>
  <si>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</si>
  <si>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</si>
  <si>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</si>
  <si>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</si>
  <si>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</si>
  <si>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</si>
  <si>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</si>
  <si>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</si>
  <si>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</si>
  <si>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</si>
  <si>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</si>
  <si>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</si>
  <si>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</si>
  <si>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</si>
  <si>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</si>
  <si>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</si>
  <si>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</si>
  <si>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</si>
  <si>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</si>
  <si>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</si>
  <si>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</si>
  <si>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</si>
  <si>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</si>
  <si>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</si>
  <si>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</si>
  <si>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</si>
  <si>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</si>
  <si>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</si>
  <si>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</si>
  <si>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</si>
  <si>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</si>
  <si>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</si>
  <si>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</si>
  <si>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</si>
  <si>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</si>
  <si>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</si>
  <si>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</si>
  <si>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</si>
  <si>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</si>
  <si>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</si>
  <si>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</si>
  <si>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</si>
  <si>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</si>
  <si>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</si>
  <si>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</si>
  <si>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</si>
  <si>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</si>
  <si>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</si>
  <si>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</si>
  <si>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</si>
  <si>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</si>
  <si>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</si>
  <si>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</si>
  <si>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</si>
  <si>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</si>
  <si>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</si>
  <si>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</si>
  <si>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</si>
  <si>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</si>
  <si>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</si>
  <si>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</si>
  <si>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</si>
  <si>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</si>
  <si>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</si>
  <si>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</si>
  <si>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</si>
  <si>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</si>
  <si>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</si>
  <si>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</si>
  <si>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</si>
  <si>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</si>
  <si>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</si>
  <si>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</si>
  <si>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</si>
  <si>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</si>
  <si>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</si>
  <si>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</si>
  <si>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</si>
  <si>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</si>
  <si>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</si>
  <si>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</si>
  <si>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</si>
  <si>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</si>
  <si>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</si>
  <si>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</si>
  <si>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</si>
  <si>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</si>
  <si>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</si>
  <si>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</si>
  <si>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</si>
  <si>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</si>
  <si>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</si>
  <si>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</si>
  <si>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</si>
  <si>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</si>
  <si>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</si>
  <si>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</si>
  <si>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</si>
  <si>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</si>
  <si>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</si>
  <si>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</si>
  <si>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</si>
  <si>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</si>
  <si>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</si>
  <si>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</si>
  <si>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</si>
  <si>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</si>
  <si>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</si>
  <si>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</si>
  <si>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</si>
  <si>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</si>
  <si>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</si>
  <si>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</si>
  <si>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</si>
  <si>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</si>
  <si>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</si>
  <si>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</si>
  <si>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</si>
  <si>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</si>
  <si>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</si>
  <si>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</si>
  <si>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</si>
  <si>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</si>
  <si>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</si>
  <si>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</si>
  <si>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</si>
  <si>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</si>
  <si>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</si>
  <si>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</si>
  <si>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</si>
  <si>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</si>
  <si>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</si>
  <si>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</si>
  <si>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</si>
  <si>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</si>
  <si>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</si>
  <si>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</si>
  <si>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</si>
  <si>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</si>
  <si>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</si>
  <si>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</si>
  <si>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</si>
  <si>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</si>
  <si>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</si>
  <si>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</si>
  <si>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</si>
  <si>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</si>
  <si>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</si>
  <si>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</si>
  <si>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</si>
  <si>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</si>
  <si>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</si>
  <si>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</si>
  <si>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</si>
  <si>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</si>
  <si>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</si>
  <si>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</si>
  <si>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</si>
  <si>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</si>
  <si>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</si>
  <si>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</si>
  <si>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</si>
  <si>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</si>
  <si>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</si>
  <si>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</si>
  <si>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</si>
  <si>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</si>
  <si>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</si>
  <si>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</si>
  <si>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</si>
  <si>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</si>
  <si>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</si>
  <si>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</si>
  <si>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</si>
  <si>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</si>
  <si>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</si>
  <si>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</si>
  <si>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</si>
  <si>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</si>
  <si>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</si>
  <si>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</si>
  <si>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</si>
  <si>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</si>
  <si>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</si>
  <si>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</si>
  <si>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</si>
  <si>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</si>
  <si>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</si>
  <si>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</si>
  <si>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</si>
  <si>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</si>
  <si>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</si>
  <si>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</si>
  <si>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</si>
  <si>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</si>
  <si>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</si>
  <si>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</si>
  <si>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</si>
  <si>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</si>
  <si>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</si>
  <si>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</si>
  <si>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</si>
  <si>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</si>
  <si>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</si>
  <si>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</si>
  <si>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</si>
  <si>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</si>
  <si>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</si>
  <si>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</si>
  <si>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</si>
  <si>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</si>
  <si>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</si>
  <si>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</si>
  <si>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</si>
  <si>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</si>
  <si>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</si>
  <si>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</si>
  <si>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</si>
  <si>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</si>
  <si>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</si>
  <si>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</si>
  <si>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</si>
  <si>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</si>
  <si>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</si>
  <si>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</si>
  <si>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</si>
  <si>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</si>
  <si>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</si>
  <si>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</si>
  <si>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</si>
  <si>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</si>
  <si>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</si>
  <si>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</si>
  <si>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</si>
  <si>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</si>
  <si>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</si>
  <si>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</si>
  <si>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</si>
  <si>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</si>
  <si>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</si>
  <si>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</si>
  <si>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</si>
  <si>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</si>
  <si>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</si>
  <si>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</si>
  <si>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</si>
  <si>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</si>
  <si>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</si>
  <si>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</si>
  <si>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</si>
  <si>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</si>
  <si>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</si>
  <si>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</si>
  <si>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</si>
  <si>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</si>
  <si>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</si>
  <si>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</si>
  <si>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</si>
  <si>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</si>
  <si>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</si>
  <si>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</si>
  <si>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</si>
  <si>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</si>
  <si>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</si>
  <si>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</si>
  <si>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</si>
  <si>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</si>
  <si>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</si>
  <si>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</si>
  <si>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</si>
  <si>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</si>
  <si>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</si>
  <si>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</si>
  <si>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</si>
  <si>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</si>
  <si>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</si>
  <si>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</si>
  <si>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</si>
  <si>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</si>
  <si>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</si>
  <si>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</si>
  <si>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</si>
  <si>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</si>
  <si>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</si>
  <si>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</si>
  <si>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</si>
  <si>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</si>
  <si>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</si>
  <si>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</si>
  <si>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</si>
  <si>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</si>
  <si>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</si>
  <si>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</si>
  <si>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</si>
  <si>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</si>
  <si>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</si>
  <si>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</si>
  <si>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</si>
  <si>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</si>
  <si>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</si>
  <si>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</si>
  <si>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</si>
  <si>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</si>
  <si>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</si>
  <si>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</si>
  <si>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</si>
  <si>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</si>
  <si>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</si>
  <si>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</si>
  <si>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</si>
  <si>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</si>
  <si>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</si>
  <si>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</si>
  <si>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</si>
  <si>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</si>
  <si>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</si>
  <si>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</si>
  <si>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</si>
  <si>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</si>
  <si>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</si>
  <si>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</si>
  <si>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</si>
  <si>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</si>
  <si>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</si>
  <si>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</si>
  <si>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</si>
  <si>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</si>
  <si>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</si>
  <si>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</si>
  <si>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</si>
  <si>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</si>
  <si>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</si>
  <si>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</si>
  <si>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</si>
  <si>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</si>
  <si>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</si>
  <si>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</si>
  <si>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</si>
  <si>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</si>
  <si>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</si>
  <si>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</si>
  <si>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</si>
  <si>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</si>
  <si>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</si>
  <si>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</si>
  <si>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</si>
  <si>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</si>
  <si>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</si>
  <si>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</si>
  <si>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</si>
  <si>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</si>
  <si>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</si>
  <si>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</si>
  <si>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</si>
  <si>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</si>
  <si>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</si>
  <si>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</si>
  <si>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</si>
  <si>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</si>
  <si>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</si>
  <si>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</si>
  <si>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</si>
  <si>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</si>
  <si>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</si>
  <si>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</si>
  <si>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</si>
  <si>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</si>
  <si>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</si>
  <si>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</si>
  <si>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</si>
  <si>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</si>
  <si>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</si>
  <si>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</si>
  <si>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</si>
  <si>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</si>
  <si>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</si>
  <si>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</si>
  <si>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</si>
  <si>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</si>
  <si>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</si>
  <si>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</si>
  <si>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</si>
  <si>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</si>
  <si>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</si>
  <si>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</si>
  <si>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</si>
  <si>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</si>
  <si>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</si>
  <si>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</si>
  <si>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</si>
  <si>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</si>
  <si>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</si>
  <si>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</si>
  <si>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</si>
  <si>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</si>
  <si>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</si>
  <si>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</si>
  <si>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</si>
  <si>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</si>
  <si>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</si>
  <si>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</si>
  <si>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</si>
  <si>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</si>
  <si>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</si>
  <si>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</si>
  <si>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</si>
  <si>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</si>
  <si>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</si>
  <si>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</si>
  <si>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</si>
  <si>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</si>
  <si>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</si>
  <si>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</si>
  <si>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</si>
  <si>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</si>
  <si>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</si>
  <si>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</si>
  <si>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</si>
  <si>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</si>
  <si>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</si>
  <si>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</si>
  <si>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</si>
  <si>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</si>
  <si>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</si>
  <si>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</si>
  <si>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</si>
  <si>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</si>
  <si>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</si>
  <si>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</si>
  <si>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</si>
  <si>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</si>
  <si>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</si>
  <si>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</si>
  <si>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</si>
  <si>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</si>
  <si>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</si>
  <si>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</si>
  <si>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</si>
  <si>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</si>
  <si>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</si>
  <si>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</si>
  <si>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</si>
  <si>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</si>
  <si>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</si>
  <si>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</si>
  <si>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</si>
  <si>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</si>
  <si>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</si>
  <si>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</si>
  <si>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</si>
  <si>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</si>
  <si>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</si>
  <si>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</si>
  <si>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</si>
  <si>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</si>
  <si>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</si>
  <si>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</si>
  <si>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</si>
  <si>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</si>
  <si>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</si>
  <si>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</si>
  <si>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</si>
  <si>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</si>
  <si>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</si>
  <si>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</si>
  <si>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</si>
  <si>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</si>
  <si>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</si>
  <si>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</si>
  <si>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</si>
  <si>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</si>
  <si>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</si>
  <si>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</si>
  <si>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</si>
  <si>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</si>
  <si>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</si>
  <si>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</si>
  <si>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</si>
  <si>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</si>
  <si>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</si>
  <si>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</si>
  <si>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</si>
  <si>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</si>
  <si>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</si>
  <si>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</si>
  <si>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</si>
  <si>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</si>
  <si>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</si>
  <si>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</si>
  <si>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</si>
  <si>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</si>
  <si>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</si>
  <si>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</si>
  <si>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</si>
  <si>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</si>
  <si>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</si>
  <si>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</si>
  <si>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</si>
  <si>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</si>
  <si>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</si>
  <si>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</si>
  <si>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</si>
  <si>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</si>
  <si>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</si>
  <si>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</si>
  <si>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</si>
  <si>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</si>
  <si>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</si>
  <si>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</si>
  <si>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</si>
  <si>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</si>
  <si>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</si>
  <si>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</si>
  <si>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</si>
  <si>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</si>
  <si>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</si>
  <si>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</si>
  <si>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</si>
  <si>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</si>
  <si>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</si>
  <si>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</si>
  <si>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</si>
  <si>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</si>
  <si>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</si>
  <si>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</si>
  <si>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</si>
  <si>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</si>
  <si>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</si>
  <si>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</si>
  <si>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</si>
  <si>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</si>
  <si>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</si>
  <si>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</si>
  <si>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</si>
  <si>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</si>
  <si>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</si>
  <si>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</si>
  <si>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</si>
  <si>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</si>
  <si>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</si>
  <si>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</si>
  <si>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</si>
  <si>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</si>
  <si>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</si>
  <si>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</si>
  <si>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</si>
  <si>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</si>
  <si>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</si>
  <si>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</si>
  <si>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</si>
  <si>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</si>
  <si>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</si>
  <si>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</si>
  <si>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</si>
  <si>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</si>
  <si>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</si>
  <si>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</si>
  <si>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</si>
  <si>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</si>
  <si>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</si>
  <si>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</si>
  <si>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</si>
  <si>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</si>
  <si>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</si>
  <si>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</si>
  <si>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</si>
  <si>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</si>
  <si>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</si>
  <si>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</si>
  <si>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</si>
  <si>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</si>
  <si>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</si>
  <si>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</si>
  <si>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</si>
  <si>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</si>
  <si>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</si>
  <si>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</si>
  <si>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</si>
  <si>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</si>
  <si>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</si>
  <si>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</si>
  <si>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</si>
  <si>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</si>
  <si>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</si>
  <si>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</si>
  <si>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</si>
  <si>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</si>
  <si>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</si>
  <si>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</si>
  <si>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</si>
  <si>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</si>
  <si>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</si>
  <si>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</si>
  <si>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</si>
  <si>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</si>
  <si>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</si>
  <si>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</si>
  <si>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</si>
  <si>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</si>
  <si>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</si>
  <si>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</si>
  <si>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</si>
  <si>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</si>
  <si>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</si>
  <si>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</si>
  <si>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</si>
  <si>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</si>
  <si>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</si>
  <si>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</si>
  <si>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</si>
  <si>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</si>
  <si>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</si>
  <si>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</si>
  <si>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</si>
  <si>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</si>
  <si>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</si>
  <si>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</si>
  <si>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</si>
  <si>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</si>
  <si>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</si>
  <si>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</si>
  <si>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</si>
  <si>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</si>
  <si>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</si>
  <si>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</si>
  <si>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</si>
  <si>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</si>
  <si>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</si>
  <si>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</si>
  <si>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</si>
  <si>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</si>
  <si>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</si>
  <si>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</si>
  <si>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</si>
  <si>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</si>
  <si>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</si>
  <si>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</si>
  <si>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</si>
  <si>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</si>
  <si>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</si>
  <si>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</si>
  <si>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</si>
  <si>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</si>
  <si>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</si>
  <si>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</si>
  <si>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</si>
  <si>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</si>
  <si>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</si>
  <si>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</si>
  <si>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</si>
  <si>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</si>
  <si>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</si>
  <si>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</si>
  <si>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</si>
  <si>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</si>
  <si>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</si>
  <si>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</si>
  <si>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</si>
  <si>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</si>
  <si>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</si>
  <si>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</si>
  <si>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</si>
  <si>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</si>
  <si>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</si>
  <si>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</si>
  <si>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</si>
  <si>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</si>
  <si>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</si>
  <si>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</si>
  <si>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</si>
  <si>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</si>
  <si>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</si>
  <si>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</si>
  <si>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</si>
  <si>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</si>
  <si>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</si>
  <si>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</si>
  <si>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</si>
  <si>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</si>
  <si>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</si>
  <si>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</si>
  <si>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</si>
  <si>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</si>
  <si>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</si>
  <si>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</si>
  <si>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</si>
  <si>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</si>
  <si>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</si>
  <si>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</si>
  <si>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</si>
  <si>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</si>
  <si>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</si>
  <si>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</si>
  <si>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</si>
  <si>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</si>
  <si>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</si>
  <si>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</si>
  <si>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</si>
  <si>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</si>
  <si>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</si>
  <si>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</si>
  <si>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</si>
  <si>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</si>
  <si>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</si>
  <si>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</si>
  <si>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</si>
  <si>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</si>
  <si>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</si>
  <si>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</si>
  <si>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</si>
  <si>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</si>
  <si>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</si>
  <si>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</si>
  <si>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</si>
  <si>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</si>
  <si>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</si>
  <si>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</si>
  <si>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</si>
  <si>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</si>
  <si>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</si>
  <si>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</si>
  <si>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</si>
  <si>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</si>
  <si>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</si>
  <si>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</si>
  <si>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</si>
  <si>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</si>
  <si>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</si>
  <si>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</si>
  <si>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</si>
  <si>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</si>
  <si>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</si>
  <si>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</si>
  <si>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</si>
  <si>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</si>
  <si>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</si>
  <si>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</si>
  <si>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</si>
  <si>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</si>
  <si>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</si>
  <si>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</si>
  <si>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</si>
  <si>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</si>
  <si>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</si>
  <si>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</si>
  <si>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</si>
  <si>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</si>
  <si>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</si>
  <si>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</si>
  <si>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</si>
  <si>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</si>
  <si>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</si>
  <si>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</si>
  <si>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</si>
  <si>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</si>
  <si>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</si>
  <si>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</si>
  <si>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</si>
  <si>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</si>
  <si>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</si>
  <si>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</si>
  <si>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</si>
  <si>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</si>
  <si>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</si>
  <si>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</si>
  <si>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</si>
  <si>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</si>
  <si>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</si>
  <si>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</si>
  <si>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</si>
  <si>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</si>
  <si>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</si>
  <si>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</si>
  <si>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</si>
  <si>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</si>
  <si>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</si>
  <si>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</si>
  <si>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</si>
  <si>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</si>
  <si>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</si>
  <si>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</si>
  <si>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</si>
  <si>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</si>
  <si>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</si>
  <si>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</si>
  <si>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</si>
  <si>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</si>
  <si>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</si>
  <si>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</si>
  <si>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</si>
  <si>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</si>
  <si>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</si>
  <si>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</si>
  <si>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</si>
  <si>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</si>
  <si>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</si>
  <si>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</si>
  <si>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</si>
  <si>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</si>
  <si>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</si>
  <si>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</si>
  <si>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</si>
  <si>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</si>
  <si>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</si>
  <si>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</si>
  <si>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</si>
  <si>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</si>
  <si>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</si>
  <si>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</si>
  <si>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</si>
  <si>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</si>
  <si>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</si>
  <si>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</si>
  <si>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</si>
  <si>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</si>
  <si>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</si>
  <si>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</si>
  <si>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</si>
  <si>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</si>
  <si>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</si>
  <si>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</si>
  <si>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</si>
  <si>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</si>
  <si>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</si>
  <si>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</si>
  <si>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</si>
  <si>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</si>
  <si>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</si>
  <si>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</si>
  <si>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</si>
  <si>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</si>
  <si>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</si>
  <si>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</si>
  <si>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</si>
  <si>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</si>
  <si>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</si>
  <si>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</si>
  <si>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</si>
  <si>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</si>
  <si>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</si>
  <si>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</si>
  <si>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</si>
  <si>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</si>
  <si>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</si>
  <si>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</si>
  <si>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</si>
  <si>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</si>
  <si>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</si>
  <si>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</si>
  <si>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</si>
  <si>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</si>
  <si>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</si>
  <si>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</si>
  <si>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</si>
  <si>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</si>
  <si>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</si>
  <si>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</si>
  <si>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</si>
  <si>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</si>
  <si>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</si>
  <si>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</si>
  <si>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</si>
  <si>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</si>
  <si>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</si>
  <si>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</si>
  <si>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</si>
  <si>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</si>
  <si>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</si>
  <si>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</si>
  <si>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</si>
  <si>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</si>
  <si>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</si>
  <si>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</si>
  <si>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</si>
  <si>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</si>
  <si>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</si>
  <si>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</si>
  <si>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</si>
  <si>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</si>
  <si>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</si>
  <si>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</si>
  <si>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</si>
  <si>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</si>
  <si>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</si>
  <si>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</si>
  <si>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</si>
  <si>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</si>
  <si>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</si>
  <si>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</si>
  <si>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</si>
  <si>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</si>
  <si>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</si>
  <si>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</si>
  <si>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</si>
  <si>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</si>
  <si>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</si>
  <si>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</si>
  <si>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</si>
  <si>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</si>
  <si>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</si>
  <si>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</si>
  <si>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</si>
  <si>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</si>
  <si>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</si>
  <si>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</si>
  <si>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</si>
  <si>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</si>
  <si>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</si>
  <si>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</si>
  <si>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</si>
  <si>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</si>
  <si>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</si>
  <si>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</si>
  <si>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</si>
  <si>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</si>
  <si>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</si>
  <si>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</si>
  <si>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</si>
  <si>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</si>
  <si>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</si>
  <si>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</si>
  <si>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</si>
  <si>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</si>
  <si>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</si>
  <si>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</si>
  <si>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</si>
  <si>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</si>
  <si>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</si>
  <si>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</si>
  <si>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</si>
  <si>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</si>
  <si>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</si>
  <si>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</si>
  <si>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</si>
  <si>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</si>
  <si>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</si>
  <si>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</si>
  <si>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</si>
  <si>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</si>
  <si>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</si>
  <si>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</si>
  <si>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</si>
  <si>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</si>
  <si>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</si>
  <si>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</si>
  <si>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</si>
  <si>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</si>
  <si>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</si>
  <si>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</si>
  <si>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</si>
  <si>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</si>
  <si>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</si>
  <si>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</si>
  <si>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</si>
  <si>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</si>
  <si>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</si>
  <si>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</si>
  <si>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</si>
  <si>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</si>
  <si>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</si>
  <si>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</si>
  <si>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</si>
  <si>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</si>
  <si>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</si>
  <si>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</si>
  <si>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</si>
  <si>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</si>
  <si>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</si>
  <si>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</si>
  <si>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</si>
  <si>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</si>
  <si>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</si>
  <si>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</si>
  <si>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</si>
  <si>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</si>
  <si>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</si>
  <si>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</si>
  <si>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</si>
  <si>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</si>
  <si>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</si>
  <si>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</si>
  <si>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</si>
  <si>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</si>
  <si>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</si>
  <si>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</si>
  <si>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</si>
  <si>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</si>
  <si>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</si>
  <si>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</si>
  <si>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</si>
  <si>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</si>
  <si>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</si>
  <si>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</si>
  <si>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</si>
  <si>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</si>
  <si>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</si>
  <si>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</si>
  <si>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</si>
  <si>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</si>
  <si>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</si>
  <si>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</si>
  <si>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</si>
  <si>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</si>
  <si>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</si>
  <si>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</si>
  <si>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</si>
  <si>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</si>
  <si>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</si>
  <si>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</si>
  <si>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</si>
  <si>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</si>
  <si>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</si>
  <si>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</si>
  <si>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</si>
  <si>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</si>
  <si>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</si>
  <si>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</si>
  <si>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</si>
  <si>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</si>
  <si>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</si>
  <si>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</si>
  <si>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</si>
  <si>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</si>
  <si>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</si>
  <si>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</si>
  <si>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</si>
  <si>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</si>
  <si>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</si>
  <si>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</si>
  <si>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</si>
  <si>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</si>
  <si>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</si>
  <si>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</si>
  <si>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</si>
  <si>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</si>
  <si>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</si>
  <si>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</si>
  <si>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</si>
  <si>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</si>
  <si>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</si>
  <si>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</si>
  <si>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</si>
  <si>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</si>
  <si>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</si>
  <si>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</si>
  <si>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</si>
  <si>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</si>
  <si>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</si>
  <si>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</si>
  <si>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</si>
  <si>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</si>
  <si>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</si>
  <si>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</si>
  <si>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</si>
  <si>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</si>
  <si>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</si>
  <si>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</si>
  <si>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</si>
  <si>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</si>
  <si>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</si>
  <si>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</si>
  <si>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</si>
  <si>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</si>
  <si>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</si>
  <si>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</si>
  <si>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</si>
  <si>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</si>
  <si>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</si>
  <si>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</si>
  <si>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</si>
  <si>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</si>
  <si>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</si>
  <si>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</si>
  <si>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</si>
  <si>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</si>
  <si>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</si>
  <si>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</si>
  <si>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</si>
  <si>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</si>
  <si>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</si>
  <si>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</si>
  <si>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</si>
  <si>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</si>
  <si>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</si>
  <si>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</si>
  <si>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</si>
  <si>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</si>
  <si>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</si>
  <si>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</si>
  <si>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</si>
  <si>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</si>
  <si>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</si>
  <si>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</si>
  <si>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</si>
  <si>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</si>
  <si>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</si>
  <si>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</si>
  <si>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</si>
  <si>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</si>
  <si>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</si>
  <si>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</si>
  <si>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</si>
  <si>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</si>
  <si>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</si>
  <si>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</si>
  <si>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</si>
  <si>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</si>
  <si>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</si>
  <si>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</si>
  <si>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</si>
  <si>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</si>
  <si>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</si>
  <si>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</si>
  <si>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</si>
  <si>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</si>
  <si>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</si>
  <si>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</si>
  <si>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</si>
  <si>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</si>
  <si>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</si>
  <si>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</si>
  <si>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</si>
  <si>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</si>
  <si>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</si>
  <si>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</si>
  <si>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</si>
  <si>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</si>
  <si>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</si>
  <si>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</si>
  <si>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</si>
  <si>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</si>
  <si>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</si>
  <si>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</si>
  <si>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</si>
  <si>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</si>
  <si>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</si>
  <si>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</si>
  <si>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</si>
  <si>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</si>
  <si>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</si>
  <si>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</si>
  <si>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</si>
  <si>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</si>
  <si>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</si>
  <si>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</si>
  <si>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</si>
  <si>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</si>
  <si>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</si>
  <si>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</si>
  <si>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</si>
  <si>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</si>
  <si>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</si>
  <si>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</si>
  <si>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</si>
  <si>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</si>
  <si>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</si>
  <si>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</si>
  <si>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</si>
  <si>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</si>
  <si>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</si>
  <si>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</si>
  <si>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</si>
  <si>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</si>
  <si>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</si>
  <si>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</si>
  <si>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</si>
  <si>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</si>
  <si>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</si>
  <si>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</si>
  <si>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</si>
  <si>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</si>
  <si>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</si>
  <si>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</si>
  <si>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</si>
  <si>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</si>
  <si>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</si>
  <si>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</si>
  <si>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</si>
  <si>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</si>
  <si>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</si>
  <si>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</si>
  <si>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</si>
  <si>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</si>
  <si>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</si>
  <si>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</si>
  <si>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</si>
  <si>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</si>
  <si>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</si>
  <si>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</si>
  <si>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</si>
  <si>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</si>
  <si>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</si>
  <si>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</si>
  <si>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</si>
  <si>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</si>
  <si>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</si>
  <si>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</si>
  <si>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</si>
  <si>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</si>
  <si>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</si>
  <si>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</si>
  <si>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</si>
  <si>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</si>
  <si>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</si>
  <si>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</si>
  <si>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</si>
  <si>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</si>
  <si>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</si>
  <si>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</si>
  <si>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</si>
  <si>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</si>
  <si>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</si>
  <si>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</si>
  <si>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</si>
  <si>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</si>
  <si>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</si>
  <si>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</si>
  <si>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</si>
  <si>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</si>
  <si>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</si>
  <si>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</si>
  <si>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</si>
  <si>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</si>
  <si>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</si>
  <si>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</si>
  <si>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</si>
  <si>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</si>
  <si>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</si>
  <si>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</si>
  <si>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</si>
  <si>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</si>
  <si>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</si>
  <si>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</si>
  <si>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</si>
  <si>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</si>
  <si>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</si>
  <si>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</si>
  <si>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</si>
  <si>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</si>
  <si>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</si>
  <si>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</si>
  <si>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</si>
  <si>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</si>
  <si>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</si>
  <si>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</si>
  <si>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</si>
  <si>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</si>
  <si>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</si>
  <si>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</si>
  <si>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</si>
  <si>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</si>
  <si>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</si>
  <si>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</si>
  <si>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</si>
  <si>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</si>
  <si>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</si>
  <si>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</si>
  <si>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</si>
  <si>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</si>
  <si>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</si>
  <si>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</si>
  <si>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</si>
  <si>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</si>
  <si>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</si>
  <si>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</si>
  <si>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</si>
  <si>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</si>
  <si>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</si>
  <si>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</si>
  <si>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</si>
  <si>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</si>
  <si>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</si>
  <si>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</si>
  <si>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</si>
  <si>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</si>
  <si>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</si>
  <si>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</si>
  <si>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</si>
  <si>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</si>
  <si>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</si>
  <si>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</si>
  <si>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</si>
  <si>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</si>
  <si>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</si>
  <si>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</si>
  <si>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</si>
  <si>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</si>
  <si>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</si>
  <si>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</si>
  <si>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</si>
  <si>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</si>
  <si>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</si>
  <si>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</si>
  <si>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</si>
  <si>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</si>
  <si>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</si>
  <si>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</si>
  <si>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</si>
  <si>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</si>
  <si>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</si>
  <si>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</si>
  <si>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</si>
  <si>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</si>
  <si>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</si>
  <si>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</si>
  <si>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</si>
  <si>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</si>
  <si>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</si>
  <si>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</si>
  <si>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</si>
  <si>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</si>
  <si>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</si>
  <si>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</si>
  <si>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</si>
  <si>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</si>
  <si>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</si>
  <si>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</si>
  <si>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</si>
  <si>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</si>
  <si>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</si>
  <si>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</si>
  <si>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</si>
  <si>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</si>
  <si>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</si>
  <si>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</si>
  <si>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</si>
  <si>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</si>
  <si>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</si>
  <si>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</si>
  <si>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</si>
  <si>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</si>
  <si>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</si>
  <si>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</si>
  <si>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</si>
  <si>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</si>
  <si>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</si>
  <si>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</si>
  <si>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</si>
  <si>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</si>
  <si>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</si>
  <si>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</si>
  <si>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</si>
  <si>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</si>
  <si>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</si>
  <si>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</si>
  <si>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</si>
  <si>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</si>
  <si>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</si>
  <si>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</si>
  <si>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</si>
  <si>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</si>
  <si>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</si>
  <si>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</si>
  <si>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</si>
  <si>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</si>
  <si>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</si>
  <si>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</si>
  <si>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</si>
  <si>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</si>
  <si>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</si>
  <si>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</si>
  <si>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</si>
  <si>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</si>
  <si>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</si>
  <si>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</si>
  <si>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</si>
  <si>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</si>
  <si>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</si>
  <si>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</si>
  <si>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</si>
  <si>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</si>
  <si>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</si>
  <si>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</si>
  <si>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</si>
  <si>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</si>
  <si>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</si>
  <si>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</si>
  <si>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</si>
  <si>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</si>
  <si>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</si>
  <si>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</si>
  <si>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</si>
  <si>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</si>
  <si>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</si>
  <si>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</si>
  <si>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</si>
  <si>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</si>
  <si>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</si>
  <si>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</si>
  <si>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</si>
  <si>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</si>
  <si>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</si>
  <si>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</si>
  <si>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</si>
  <si>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</si>
  <si>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</si>
  <si>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</si>
  <si>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</si>
  <si>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</si>
  <si>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</si>
  <si>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</si>
  <si>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</si>
  <si>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</si>
  <si>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</si>
  <si>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</si>
  <si>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</si>
  <si>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</si>
  <si>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</si>
  <si>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</si>
  <si>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</si>
  <si>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</si>
  <si>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</si>
  <si>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</si>
  <si>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</si>
  <si>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</si>
  <si>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</si>
  <si>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</si>
  <si>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</si>
  <si>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</si>
  <si>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</si>
  <si>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</si>
  <si>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</si>
  <si>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</si>
  <si>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</si>
  <si>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</si>
  <si>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</si>
  <si>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</si>
  <si>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</si>
  <si>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</si>
  <si>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</si>
  <si>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</si>
  <si>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</si>
  <si>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</si>
  <si>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</si>
  <si>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</si>
  <si>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</si>
  <si>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</si>
  <si>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</si>
  <si>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</si>
  <si>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</si>
  <si>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</si>
  <si>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</si>
  <si>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</si>
  <si>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</si>
  <si>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</si>
  <si>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</si>
  <si>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</si>
  <si>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</si>
  <si>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</si>
  <si>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</si>
  <si>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</si>
  <si>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</si>
  <si>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</si>
  <si>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</si>
  <si>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</si>
  <si>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</si>
  <si>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</si>
  <si>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</si>
  <si>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</si>
  <si>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</si>
  <si>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</si>
  <si>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</si>
  <si>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</si>
  <si>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</si>
  <si>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</si>
  <si>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</si>
  <si>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</si>
  <si>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</si>
  <si>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</si>
  <si>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</si>
  <si>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</si>
  <si>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</si>
  <si>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</si>
  <si>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</si>
  <si>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</si>
  <si>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</si>
  <si>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</si>
  <si>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</si>
  <si>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</si>
  <si>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</si>
  <si>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</si>
  <si>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</si>
  <si>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</si>
  <si>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</si>
  <si>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</si>
  <si>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</si>
  <si>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</si>
  <si>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</si>
  <si>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</si>
  <si>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</si>
  <si>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</si>
  <si>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</si>
  <si>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</si>
  <si>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</si>
  <si>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</si>
  <si>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</si>
  <si>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</si>
  <si>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</si>
  <si>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</si>
  <si>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</si>
  <si>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</si>
  <si>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</si>
  <si>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</si>
  <si>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</si>
  <si>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</si>
  <si>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</si>
  <si>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</si>
  <si>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</si>
  <si>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</si>
  <si>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</si>
  <si>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</si>
  <si>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</si>
  <si>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</si>
  <si>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</si>
  <si>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</si>
  <si>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</si>
  <si>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</si>
  <si>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</si>
  <si>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</si>
  <si>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</si>
  <si>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</si>
  <si>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</si>
  <si>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</si>
  <si>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</si>
  <si>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</si>
  <si>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</si>
  <si>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</si>
  <si>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</si>
  <si>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</si>
  <si>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</si>
  <si>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</si>
  <si>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</si>
  <si>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</si>
  <si>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</si>
  <si>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</si>
  <si>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</si>
  <si>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</si>
  <si>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</si>
  <si>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</si>
  <si>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</si>
  <si>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</si>
  <si>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</si>
  <si>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</si>
  <si>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</si>
  <si>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</si>
  <si>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</si>
  <si>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</si>
  <si>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</si>
  <si>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</si>
  <si>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</si>
  <si>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</si>
  <si>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</si>
  <si>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</si>
  <si>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</si>
  <si>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</si>
  <si>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</si>
  <si>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</si>
  <si>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</si>
  <si>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</si>
  <si>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</si>
  <si>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</si>
  <si>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</si>
  <si>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</si>
  <si>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</si>
  <si>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</si>
  <si>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</si>
  <si>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</si>
  <si>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</si>
  <si>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</si>
  <si>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</si>
  <si>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</si>
  <si>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</si>
  <si>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</si>
  <si>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</si>
  <si>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</si>
  <si>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</si>
  <si>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</si>
  <si>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</si>
  <si>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</si>
  <si>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</si>
  <si>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</si>
  <si>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</si>
  <si>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</si>
  <si>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</si>
  <si>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</si>
  <si>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</si>
  <si>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</si>
  <si>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</si>
  <si>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</si>
  <si>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</si>
  <si>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</si>
  <si>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</si>
  <si>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</si>
  <si>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</si>
  <si>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</si>
  <si>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</si>
  <si>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</si>
  <si>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</si>
  <si>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</si>
  <si>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</si>
  <si>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</si>
  <si>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</si>
  <si>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</si>
  <si>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</si>
  <si>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</si>
  <si>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</si>
  <si>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</si>
  <si>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</si>
  <si>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</si>
  <si>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</si>
  <si>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</si>
  <si>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</si>
  <si>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</si>
  <si>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</si>
  <si>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</si>
  <si>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</si>
  <si>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</si>
  <si>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</si>
  <si>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</si>
  <si>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</si>
  <si>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</si>
  <si>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</si>
  <si>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</si>
  <si>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</si>
  <si>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</si>
  <si>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</si>
  <si>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</si>
  <si>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</si>
  <si>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</si>
  <si>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</si>
  <si>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</si>
  <si>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</si>
  <si>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</si>
  <si>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</si>
  <si>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</si>
  <si>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</si>
  <si>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</si>
  <si>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</si>
  <si>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</si>
  <si>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</si>
  <si>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</si>
  <si>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</si>
  <si>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</si>
  <si>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</si>
  <si>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</si>
  <si>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</si>
  <si>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</si>
  <si>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</si>
  <si>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</si>
  <si>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</si>
  <si>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</si>
  <si>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</si>
  <si>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</si>
  <si>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</si>
  <si>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</si>
  <si>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</si>
  <si>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</si>
  <si>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</si>
  <si>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</si>
  <si>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</si>
  <si>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</si>
  <si>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</si>
  <si>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</si>
  <si>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</si>
  <si>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</si>
  <si>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</si>
  <si>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</si>
  <si>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</si>
  <si>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</si>
  <si>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</si>
  <si>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</si>
  <si>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</si>
  <si>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</si>
  <si>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</si>
  <si>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</si>
  <si>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</si>
  <si>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</si>
  <si>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</si>
  <si>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</si>
  <si>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</si>
  <si>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</si>
  <si>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</si>
  <si>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</si>
  <si>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</si>
  <si>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</si>
  <si>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</si>
  <si>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</si>
  <si>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</si>
  <si>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</si>
  <si>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</si>
  <si>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</si>
  <si>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</si>
  <si>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</si>
  <si>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</si>
  <si>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</si>
  <si>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</si>
  <si>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</si>
  <si>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</si>
  <si>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</si>
  <si>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</si>
  <si>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</si>
  <si>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</si>
  <si>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</si>
  <si>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</si>
  <si>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</si>
  <si>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</si>
  <si>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</si>
  <si>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</si>
  <si>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</si>
  <si>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</si>
  <si>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</si>
  <si>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</si>
  <si>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</si>
  <si>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</si>
  <si>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</si>
  <si>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</si>
  <si>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</si>
  <si>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</si>
  <si>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</si>
  <si>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</si>
  <si>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</si>
  <si>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</si>
  <si>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</si>
  <si>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</si>
  <si>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</si>
  <si>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</si>
  <si>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</si>
  <si>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</si>
  <si>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</si>
  <si>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</si>
  <si>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</si>
  <si>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</si>
  <si>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</si>
  <si>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</si>
  <si>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</si>
  <si>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</si>
  <si>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</si>
  <si>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</si>
  <si>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</si>
  <si>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</si>
  <si>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</si>
  <si>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</si>
  <si>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</si>
  <si>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</si>
  <si>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</si>
  <si>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</si>
  <si>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</si>
  <si>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</si>
  <si>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</si>
  <si>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</si>
  <si>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</si>
  <si>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</si>
  <si>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</si>
  <si>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</si>
  <si>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</si>
  <si>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</si>
  <si>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</si>
  <si>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</si>
  <si>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</si>
  <si>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</si>
  <si>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</si>
  <si>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</si>
  <si>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</si>
  <si>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</si>
  <si>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</si>
  <si>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</si>
  <si>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</si>
  <si>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</si>
  <si>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</si>
  <si>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</si>
  <si>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</si>
  <si>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</si>
  <si>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</si>
  <si>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</si>
  <si>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</si>
  <si>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</si>
  <si>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</si>
  <si>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</si>
  <si>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</si>
  <si>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</si>
  <si>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</si>
  <si>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</si>
  <si>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</si>
  <si>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</si>
  <si>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</si>
  <si>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</si>
  <si>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</si>
  <si>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</si>
  <si>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</si>
  <si>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</si>
  <si>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</si>
  <si>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</si>
  <si>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</si>
  <si>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</si>
  <si>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</si>
  <si>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</si>
  <si>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</si>
  <si>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</si>
  <si>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</si>
  <si>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</si>
  <si>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</si>
  <si>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</si>
  <si>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</si>
  <si>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</si>
  <si>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</si>
  <si>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</si>
  <si>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</si>
  <si>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</si>
  <si>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</si>
  <si>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</si>
  <si>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</si>
  <si>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</si>
  <si>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</si>
  <si>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</si>
  <si>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</si>
  <si>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</si>
  <si>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</si>
  <si>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</si>
  <si>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</si>
  <si>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</si>
  <si>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</si>
  <si>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</si>
  <si>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</si>
  <si>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</si>
  <si>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</si>
  <si>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</si>
  <si>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</si>
  <si>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</si>
  <si>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</si>
  <si>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</si>
  <si>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</si>
  <si>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</si>
  <si>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</si>
  <si>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</si>
  <si>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</si>
  <si>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</si>
  <si>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</si>
  <si>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</si>
  <si>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</si>
  <si>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</si>
  <si>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</si>
  <si>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</si>
  <si>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</si>
  <si>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</si>
  <si>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</si>
  <si>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</si>
  <si>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</si>
  <si>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</si>
  <si>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</si>
  <si>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</si>
  <si>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</si>
  <si>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</si>
  <si>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</si>
  <si>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</si>
  <si>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</si>
  <si>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</si>
  <si>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</si>
  <si>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</si>
  <si>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</si>
  <si>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</si>
  <si>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</si>
  <si>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</si>
  <si>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</si>
  <si>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</si>
  <si>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</si>
  <si>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</si>
  <si>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</si>
  <si>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</si>
  <si>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</si>
  <si>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</si>
  <si>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</si>
  <si>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</si>
  <si>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</si>
  <si>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</si>
  <si>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</si>
  <si>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</si>
  <si>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</si>
  <si>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</si>
  <si>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</si>
  <si>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</si>
  <si>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</si>
  <si>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</si>
  <si>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</si>
  <si>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</si>
  <si>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</si>
  <si>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</si>
  <si>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</si>
  <si>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</si>
  <si>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</si>
  <si>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</si>
  <si>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</si>
  <si>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</si>
  <si>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</si>
  <si>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</si>
  <si>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</si>
  <si>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</si>
  <si>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</si>
  <si>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</si>
  <si>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</si>
  <si>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</si>
  <si>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</si>
  <si>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</si>
  <si>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</si>
  <si>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</si>
  <si>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</si>
  <si>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</si>
  <si>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</si>
  <si>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</si>
  <si>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</si>
  <si>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</si>
  <si>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</si>
  <si>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</si>
  <si>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</si>
  <si>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</si>
  <si>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</si>
  <si>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</si>
  <si>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</si>
  <si>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</si>
  <si>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</si>
  <si>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</si>
  <si>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</si>
  <si>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</si>
  <si>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</si>
  <si>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</si>
  <si>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</si>
  <si>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</si>
  <si>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</si>
  <si>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</si>
  <si>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</si>
  <si>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</si>
  <si>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</si>
  <si>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</si>
  <si>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</si>
  <si>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</si>
  <si>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</si>
  <si>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</si>
  <si>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</si>
  <si>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</si>
  <si>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</si>
  <si>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</si>
  <si>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</si>
  <si>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</si>
  <si>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</si>
  <si>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</si>
  <si>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</si>
  <si>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</si>
  <si>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</si>
  <si>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</si>
  <si>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</si>
  <si>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</si>
  <si>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</si>
  <si>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</si>
  <si>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</si>
  <si>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</si>
  <si>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</si>
  <si>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</si>
  <si>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</si>
  <si>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</si>
  <si>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</si>
  <si>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</si>
  <si>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</si>
  <si>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</si>
  <si>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</si>
  <si>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</si>
  <si>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</si>
  <si>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</si>
  <si>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</si>
  <si>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</si>
  <si>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</si>
  <si>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</si>
  <si>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</si>
  <si>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</si>
  <si>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</si>
  <si>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</si>
  <si>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</si>
  <si>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</si>
  <si>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</si>
  <si>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</si>
  <si>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</si>
  <si>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</si>
  <si>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</si>
  <si>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</si>
  <si>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</si>
  <si>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</si>
  <si>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</si>
  <si>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</si>
  <si>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</si>
  <si>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</si>
  <si>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</si>
  <si>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</si>
  <si>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</si>
  <si>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</si>
  <si>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</si>
  <si>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</si>
  <si>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</si>
  <si>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</si>
  <si>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</si>
  <si>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</si>
  <si>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</si>
  <si>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</si>
  <si>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</si>
  <si>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</si>
  <si>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</si>
  <si>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</si>
  <si>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</si>
  <si>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</si>
  <si>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</si>
  <si>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</si>
  <si>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</si>
  <si>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</si>
  <si>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</si>
  <si>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</si>
  <si>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</si>
  <si>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</si>
  <si>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</si>
  <si>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</si>
  <si>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</si>
  <si>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</si>
  <si>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</si>
  <si>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</si>
  <si>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</si>
  <si>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</si>
  <si>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</si>
  <si>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</si>
  <si>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</si>
  <si>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</si>
  <si>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</si>
  <si>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</si>
  <si>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</si>
  <si>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</si>
  <si>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</si>
  <si>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</si>
  <si>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</si>
  <si>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</si>
  <si>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</si>
  <si>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</si>
  <si>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</si>
  <si>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</si>
  <si>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</si>
  <si>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</si>
  <si>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</si>
  <si>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</si>
  <si>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</si>
  <si>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</si>
  <si>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</si>
  <si>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</si>
  <si>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</si>
  <si>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</si>
  <si>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</si>
  <si>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</si>
  <si>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</si>
  <si>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</si>
  <si>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</si>
  <si>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</si>
  <si>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</si>
  <si>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</si>
  <si>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</si>
  <si>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</si>
  <si>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</si>
  <si>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</si>
  <si>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</si>
  <si>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</si>
  <si>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</si>
  <si>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</si>
  <si>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</si>
  <si>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</si>
  <si>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</si>
  <si>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</si>
  <si>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</si>
  <si>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</si>
  <si>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</si>
  <si>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</si>
  <si>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</si>
  <si>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</si>
  <si>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</si>
  <si>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</si>
  <si>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</si>
  <si>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</si>
  <si>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</si>
  <si>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</si>
  <si>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</si>
  <si>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</si>
  <si>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</si>
  <si>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</si>
  <si>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</si>
  <si>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</si>
  <si>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</si>
  <si>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</si>
  <si>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</si>
  <si>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</si>
  <si>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</si>
  <si>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</si>
  <si>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</si>
  <si>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</si>
  <si>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</si>
  <si>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</si>
  <si>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</si>
  <si>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</si>
  <si>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</si>
  <si>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</si>
  <si>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</si>
  <si>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</si>
  <si>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</si>
  <si>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</si>
  <si>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</si>
  <si>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</si>
  <si>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</si>
  <si>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</si>
  <si>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</si>
  <si>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</si>
  <si>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</si>
  <si>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</si>
  <si>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</si>
  <si>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</si>
  <si>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</si>
  <si>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</si>
  <si>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</si>
  <si>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</si>
  <si>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</si>
  <si>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</si>
  <si>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</si>
  <si>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</si>
  <si>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</si>
  <si>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</si>
  <si>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</si>
  <si>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</si>
  <si>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</si>
  <si>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</si>
  <si>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</si>
  <si>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</si>
  <si>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</si>
  <si>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</si>
  <si>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</si>
  <si>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</si>
  <si>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</si>
  <si>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</si>
  <si>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</si>
  <si>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</si>
  <si>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</si>
  <si>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</si>
  <si>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</si>
  <si>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</si>
  <si>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</si>
  <si>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</si>
  <si>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</si>
  <si>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</si>
  <si>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</si>
  <si>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</si>
  <si>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</si>
  <si>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</si>
  <si>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</si>
  <si>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</si>
  <si>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</si>
  <si>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</si>
  <si>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</si>
  <si>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</si>
  <si>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</si>
  <si>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</si>
  <si>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</si>
  <si>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</si>
  <si>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</si>
  <si>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</si>
  <si>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</si>
  <si>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</si>
  <si>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</si>
  <si>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</si>
  <si>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</si>
  <si>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</si>
  <si>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</si>
  <si>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</si>
  <si>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</si>
  <si>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</si>
  <si>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</si>
  <si>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</si>
  <si>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</si>
  <si>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</si>
  <si>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</si>
  <si>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</si>
  <si>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</si>
  <si>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</si>
  <si>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</si>
  <si>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</si>
  <si>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</si>
  <si>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</si>
  <si>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</si>
  <si>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</si>
  <si>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</si>
  <si>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</si>
  <si>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</si>
  <si>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</si>
  <si>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</si>
  <si>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</si>
  <si>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</si>
  <si>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</si>
  <si>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</si>
  <si>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</si>
  <si>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</si>
  <si>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</si>
  <si>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</si>
  <si>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</si>
  <si>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</si>
  <si>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</si>
  <si>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</si>
  <si>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</si>
  <si>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</si>
  <si>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</si>
  <si>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</si>
  <si>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</si>
  <si>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</si>
  <si>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</si>
  <si>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</si>
  <si>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</si>
  <si>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</si>
  <si>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</si>
  <si>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</si>
  <si>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</si>
  <si>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</si>
  <si>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</si>
  <si>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</si>
  <si>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</si>
  <si>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</si>
  <si>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</si>
  <si>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</si>
  <si>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</si>
  <si>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</si>
  <si>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</si>
  <si>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</si>
  <si>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</si>
  <si>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</si>
  <si>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</si>
  <si>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</si>
  <si>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</si>
  <si>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</si>
  <si>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</si>
  <si>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</si>
  <si>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</si>
  <si>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</si>
  <si>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</si>
  <si>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</si>
  <si>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</si>
  <si>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</si>
  <si>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</si>
  <si>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</si>
  <si>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</si>
  <si>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</si>
  <si>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</si>
  <si>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</si>
  <si>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</si>
  <si>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</si>
  <si>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</si>
  <si>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</si>
  <si>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</si>
  <si>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</si>
  <si>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</si>
  <si>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</si>
  <si>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</si>
  <si>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</si>
  <si>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</si>
  <si>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</si>
  <si>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</si>
  <si>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</si>
  <si>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</si>
  <si>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</si>
  <si>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</si>
  <si>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</si>
  <si>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</si>
  <si>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</si>
  <si>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</si>
  <si>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</si>
  <si>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</si>
  <si>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</si>
  <si>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</si>
  <si>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</si>
  <si>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</si>
  <si>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</si>
  <si>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</si>
  <si>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</si>
  <si>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</si>
  <si>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</si>
  <si>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</si>
  <si>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</si>
  <si>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</si>
  <si>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</si>
  <si>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</si>
  <si>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</si>
  <si>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</si>
  <si>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</si>
  <si>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</si>
  <si>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</si>
  <si>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</si>
  <si>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</si>
  <si>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</si>
  <si>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</si>
  <si>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</si>
  <si>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</si>
  <si>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</si>
  <si>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</si>
  <si>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</si>
  <si>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</si>
  <si>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</si>
  <si>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</si>
  <si>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</si>
  <si>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</si>
  <si>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</si>
  <si>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</si>
  <si>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</si>
  <si>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</si>
  <si>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</si>
  <si>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</si>
  <si>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</si>
  <si>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</si>
  <si>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</si>
  <si>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</si>
  <si>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</si>
  <si>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</si>
  <si>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</si>
  <si>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</si>
  <si>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</si>
  <si>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</si>
  <si>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</si>
  <si>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</si>
  <si>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</si>
  <si>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</si>
  <si>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</si>
  <si>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</si>
  <si>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</si>
  <si>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</si>
  <si>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</si>
  <si>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</si>
  <si>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</si>
  <si>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</si>
  <si>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</si>
  <si>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</si>
  <si>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</si>
  <si>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</si>
  <si>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</si>
  <si>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</si>
  <si>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</si>
  <si>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</si>
  <si>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</si>
  <si>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</si>
  <si>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</si>
  <si>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</si>
  <si>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</si>
  <si>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</si>
  <si>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</si>
  <si>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</si>
  <si>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</si>
  <si>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</si>
  <si>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</si>
  <si>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</si>
  <si>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</si>
  <si>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</si>
  <si>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</si>
  <si>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</si>
  <si>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</si>
  <si>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</si>
  <si>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</si>
  <si>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</si>
  <si>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</si>
  <si>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</si>
  <si>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</si>
  <si>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</si>
  <si>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</si>
  <si>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</si>
  <si>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</si>
  <si>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</si>
  <si>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</si>
  <si>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</si>
  <si>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</si>
  <si>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</si>
  <si>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</si>
  <si>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</si>
  <si>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</si>
  <si>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</si>
  <si>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</si>
  <si>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</si>
  <si>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</si>
  <si>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</si>
  <si>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</si>
  <si>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</si>
  <si>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</si>
  <si>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</si>
  <si>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</si>
  <si>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</si>
  <si>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</si>
  <si>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</si>
  <si>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</si>
  <si>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</si>
  <si>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</si>
  <si>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</si>
  <si>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</si>
  <si>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</si>
  <si>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</si>
  <si>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</si>
  <si>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</si>
  <si>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</si>
  <si>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</si>
  <si>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</si>
  <si>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</si>
  <si>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</si>
  <si>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</si>
  <si>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</si>
  <si>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</si>
  <si>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</si>
  <si>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</si>
  <si>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</si>
  <si>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</si>
  <si>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</si>
  <si>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</si>
  <si>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</si>
  <si>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</si>
  <si>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</si>
  <si>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</si>
  <si>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</si>
  <si>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</si>
  <si>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</si>
  <si>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</si>
  <si>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</si>
  <si>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</si>
  <si>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</si>
  <si>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</si>
  <si>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</si>
  <si>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</si>
  <si>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</si>
  <si>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</si>
  <si>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</si>
  <si>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</si>
  <si>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</si>
  <si>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</si>
  <si>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</si>
  <si>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</si>
  <si>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</si>
  <si>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</si>
  <si>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</si>
  <si>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</si>
  <si>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</si>
  <si>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</si>
  <si>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</si>
  <si>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</si>
  <si>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</si>
  <si>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</si>
  <si>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</si>
  <si>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</si>
  <si>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</si>
  <si>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</si>
  <si>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</si>
  <si>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</si>
  <si>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</si>
  <si>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</si>
  <si>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</si>
  <si>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</si>
  <si>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</si>
  <si>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</si>
  <si>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</si>
  <si>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</si>
  <si>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</si>
  <si>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</si>
  <si>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</si>
  <si>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</si>
  <si>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</si>
  <si>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</si>
  <si>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</si>
  <si>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</si>
  <si>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</si>
  <si>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</si>
  <si>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</si>
  <si>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</si>
  <si>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</si>
  <si>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</si>
  <si>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</si>
  <si>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</si>
  <si>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</si>
  <si>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</si>
  <si>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</si>
  <si>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</si>
  <si>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</si>
  <si>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</si>
  <si>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</si>
  <si>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</si>
  <si>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</si>
  <si>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</si>
  <si>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</si>
  <si>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</si>
  <si>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</si>
  <si>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</si>
  <si>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</si>
  <si>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</si>
  <si>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</si>
  <si>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</si>
  <si>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</si>
  <si>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</si>
  <si>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</si>
  <si>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</si>
  <si>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</si>
  <si>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</si>
  <si>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</si>
  <si>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</si>
  <si>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</si>
  <si>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</si>
  <si>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</si>
  <si>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</si>
  <si>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</si>
  <si>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</si>
  <si>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</si>
  <si>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</si>
  <si>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</si>
  <si>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</si>
  <si>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</si>
  <si>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</si>
  <si>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</si>
  <si>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</si>
  <si>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</si>
  <si>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</si>
  <si>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</si>
  <si>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</si>
  <si>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</si>
  <si>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</si>
  <si>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</si>
  <si>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</si>
  <si>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</si>
  <si>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</si>
  <si>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</si>
  <si>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</si>
  <si>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</si>
  <si>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</si>
  <si>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</si>
  <si>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</si>
  <si>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</si>
  <si>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</si>
  <si>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</si>
  <si>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</si>
  <si>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</si>
  <si>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</si>
  <si>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</si>
  <si>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</si>
  <si>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</si>
  <si>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</si>
  <si>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</si>
  <si>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</si>
  <si>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</si>
  <si>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</si>
  <si>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</si>
  <si>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</si>
  <si>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</si>
  <si>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</si>
  <si>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</si>
  <si>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</si>
  <si>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</si>
  <si>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</si>
  <si>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</si>
  <si>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</si>
  <si>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</si>
  <si>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</si>
  <si>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</si>
  <si>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</si>
  <si>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</si>
  <si>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</si>
  <si>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</si>
  <si>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</si>
  <si>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</si>
  <si>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</si>
  <si>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</si>
  <si>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</si>
  <si>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</si>
  <si>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</si>
  <si>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</si>
  <si>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</si>
  <si>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</si>
  <si>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</si>
  <si>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</si>
  <si>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</si>
  <si>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</si>
  <si>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</si>
  <si>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</si>
  <si>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</si>
  <si>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</si>
  <si>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</si>
  <si>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</si>
  <si>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</si>
  <si>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</si>
  <si>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</si>
  <si>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</si>
  <si>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</si>
  <si>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</si>
  <si>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</si>
  <si>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</si>
  <si>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</si>
  <si>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</si>
  <si>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</si>
  <si>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</si>
  <si>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</si>
  <si>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</si>
  <si>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</si>
  <si>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</si>
  <si>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</si>
  <si>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</si>
  <si>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</si>
  <si>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</si>
  <si>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</si>
  <si>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</si>
  <si>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</si>
  <si>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</si>
  <si>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</si>
  <si>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</si>
  <si>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</si>
  <si>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</si>
  <si>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</si>
  <si>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</si>
  <si>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</si>
  <si>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</si>
  <si>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</si>
  <si>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</si>
  <si>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</si>
  <si>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</si>
  <si>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</si>
  <si>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</si>
  <si>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</si>
  <si>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</si>
  <si>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</si>
  <si>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</si>
  <si>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</si>
  <si>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</si>
  <si>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</si>
  <si>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</si>
  <si>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</si>
  <si>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</si>
  <si>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</si>
  <si>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</si>
  <si>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</si>
  <si>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</si>
  <si>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</si>
  <si>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</si>
  <si>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</si>
  <si>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</si>
  <si>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</si>
  <si>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</si>
  <si>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</si>
  <si>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</si>
  <si>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</si>
  <si>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</si>
  <si>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</si>
  <si>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</si>
  <si>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</si>
  <si>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</si>
  <si>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</si>
  <si>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</si>
  <si>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</si>
  <si>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</si>
  <si>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</si>
  <si>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</si>
  <si>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</si>
  <si>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</si>
  <si>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</si>
  <si>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</si>
  <si>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</si>
  <si>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</si>
  <si>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</si>
  <si>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</si>
  <si>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</si>
  <si>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</si>
  <si>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</si>
  <si>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</si>
  <si>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</si>
  <si>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</si>
  <si>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</si>
  <si>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</si>
  <si>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</si>
  <si>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</si>
  <si>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</si>
  <si>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</si>
  <si>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</si>
  <si>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</si>
  <si>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</si>
  <si>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</si>
  <si>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</si>
  <si>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</si>
  <si>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</si>
  <si>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</si>
  <si>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</si>
  <si>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</si>
  <si>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</si>
  <si>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</si>
  <si>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</si>
  <si>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</si>
  <si>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</si>
  <si>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</si>
  <si>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</si>
  <si>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</si>
  <si>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</si>
  <si>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</si>
  <si>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</si>
  <si>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</si>
  <si>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</si>
  <si>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</si>
  <si>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</si>
  <si>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</si>
  <si>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</si>
  <si>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</si>
  <si>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</si>
  <si>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</si>
  <si>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</si>
  <si>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</si>
  <si>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</si>
  <si>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</si>
  <si>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</si>
  <si>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</si>
  <si>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</si>
  <si>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</si>
  <si>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</si>
  <si>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</si>
  <si>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</si>
  <si>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</si>
  <si>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</si>
  <si>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</si>
  <si>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</si>
  <si>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</si>
  <si>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</si>
  <si>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</si>
  <si>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</si>
  <si>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</si>
  <si>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</si>
  <si>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</si>
  <si>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</si>
  <si>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</si>
  <si>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</si>
  <si>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</si>
  <si>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</si>
  <si>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</si>
  <si>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</si>
  <si>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</si>
  <si>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</si>
  <si>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</si>
  <si>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</si>
  <si>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</si>
  <si>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</si>
  <si>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</si>
  <si>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</si>
  <si>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</si>
  <si>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</si>
  <si>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</si>
  <si>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</si>
  <si>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</si>
  <si>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</si>
  <si>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</si>
  <si>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</si>
  <si>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</si>
  <si>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</si>
  <si>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</si>
  <si>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</si>
  <si>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</si>
  <si>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</si>
  <si>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</si>
  <si>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</si>
  <si>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</si>
  <si>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</si>
  <si>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</si>
  <si>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</si>
  <si>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</si>
  <si>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</si>
  <si>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</si>
  <si>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</si>
  <si>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</si>
  <si>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</si>
  <si>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</si>
  <si>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</si>
  <si>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</si>
  <si>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</si>
  <si>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</si>
  <si>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</si>
  <si>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</si>
  <si>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</si>
  <si>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</si>
  <si>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</si>
  <si>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</si>
  <si>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</si>
  <si>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</si>
  <si>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</si>
  <si>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</si>
  <si>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</si>
  <si>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</si>
  <si>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</si>
  <si>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</si>
  <si>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</si>
  <si>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</si>
  <si>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</si>
  <si>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</si>
  <si>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</si>
  <si>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</si>
  <si>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</si>
  <si>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</si>
  <si>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</si>
  <si>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</si>
  <si>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</si>
  <si>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</si>
  <si>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</si>
  <si>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</si>
  <si>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</si>
  <si>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</si>
  <si>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</si>
  <si>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</si>
  <si>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</si>
  <si>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</si>
  <si>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</si>
  <si>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</si>
  <si>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</si>
  <si>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</si>
  <si>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</si>
  <si>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</si>
  <si>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</si>
  <si>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</si>
  <si>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</si>
  <si>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</si>
  <si>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</si>
  <si>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</si>
  <si>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</si>
  <si>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</si>
  <si>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</si>
  <si>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</si>
  <si>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</si>
  <si>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</si>
  <si>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</si>
  <si>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</si>
  <si>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</si>
  <si>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</si>
  <si>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</si>
  <si>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</si>
  <si>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</si>
  <si>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</si>
  <si>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</si>
  <si>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</si>
  <si>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</si>
  <si>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</si>
  <si>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</si>
  <si>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</si>
  <si>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</si>
  <si>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</si>
  <si>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</si>
  <si>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</si>
  <si>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</si>
  <si>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</si>
  <si>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</si>
  <si>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</si>
  <si>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</si>
  <si>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</si>
  <si>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</si>
  <si>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</si>
  <si>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</si>
  <si>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</si>
  <si>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</si>
  <si>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</si>
  <si>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</si>
  <si>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</si>
  <si>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</si>
  <si>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</si>
  <si>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</si>
  <si>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</si>
  <si>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</si>
  <si>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</si>
  <si>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</si>
  <si>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</si>
  <si>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</si>
  <si>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</si>
  <si>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</si>
  <si>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</si>
  <si>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</si>
  <si>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</si>
  <si>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</si>
  <si>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</si>
  <si>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</si>
  <si>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</si>
  <si>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</si>
  <si>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</si>
  <si>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</si>
  <si>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</si>
  <si>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</si>
  <si>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</si>
  <si>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</si>
  <si>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</si>
  <si>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</si>
  <si>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</si>
  <si>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</si>
  <si>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</si>
  <si>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</si>
  <si>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</si>
  <si>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</si>
  <si>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</si>
  <si>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</si>
  <si>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</si>
  <si>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</si>
  <si>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</si>
  <si>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</si>
  <si>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</si>
  <si>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</si>
  <si>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</si>
  <si>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</si>
  <si>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</si>
  <si>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</si>
  <si>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</si>
  <si>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</si>
  <si>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</si>
  <si>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</si>
  <si>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</si>
  <si>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</si>
  <si>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</si>
  <si>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</si>
  <si>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</si>
  <si>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</si>
  <si>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</si>
  <si>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</si>
  <si>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</si>
  <si>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</si>
  <si>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</si>
  <si>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</si>
  <si>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</si>
  <si>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</si>
  <si>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</si>
  <si>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</si>
  <si>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</si>
  <si>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</si>
  <si>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</si>
  <si>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</si>
  <si>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</si>
  <si>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</si>
  <si>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</si>
  <si>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</si>
  <si>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</si>
  <si>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</si>
  <si>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</si>
  <si>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</si>
  <si>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</si>
  <si>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</si>
  <si>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</si>
  <si>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</si>
  <si>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</si>
  <si>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</si>
  <si>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</si>
  <si>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</si>
  <si>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</si>
  <si>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</si>
  <si>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</si>
  <si>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</si>
  <si>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</si>
  <si>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</si>
  <si>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</si>
  <si>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</si>
  <si>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</si>
  <si>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</si>
  <si>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</si>
  <si>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</si>
  <si>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</si>
  <si>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</si>
  <si>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</si>
  <si>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</si>
  <si>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</si>
  <si>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</si>
  <si>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</si>
  <si>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</si>
  <si>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</si>
  <si>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</si>
  <si>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</si>
  <si>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</si>
  <si>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</si>
  <si>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</si>
  <si>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</si>
  <si>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</si>
  <si>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</si>
  <si>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</si>
  <si>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</si>
  <si>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</si>
  <si>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</si>
  <si>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</si>
  <si>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</si>
  <si>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</si>
  <si>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</si>
  <si>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</si>
  <si>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</si>
  <si>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</si>
  <si>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</si>
  <si>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</si>
  <si>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</si>
  <si>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</si>
  <si>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</si>
  <si>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</si>
  <si>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</si>
  <si>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</si>
  <si>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</si>
  <si>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</si>
  <si>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</si>
  <si>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</si>
  <si>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</si>
  <si>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</si>
  <si>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</si>
  <si>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</si>
  <si>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</si>
  <si>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</si>
  <si>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</si>
  <si>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</si>
  <si>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</si>
  <si>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</si>
  <si>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</si>
  <si>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</si>
  <si>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</si>
  <si>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</si>
  <si>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</si>
  <si>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</si>
  <si>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</si>
  <si>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</si>
  <si>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</si>
  <si>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</si>
  <si>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</si>
  <si>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</si>
  <si>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</si>
  <si>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</si>
  <si>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</si>
  <si>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</si>
  <si>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</si>
  <si>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</si>
  <si>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</si>
  <si>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</si>
  <si>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</si>
  <si>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</si>
  <si>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</si>
  <si>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</si>
  <si>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</si>
  <si>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</si>
  <si>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</si>
  <si>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</si>
  <si>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</si>
  <si>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</si>
  <si>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</si>
  <si>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</si>
  <si>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</si>
  <si>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</si>
  <si>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</si>
  <si>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</si>
  <si>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</si>
  <si>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</si>
  <si>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</si>
  <si>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</si>
  <si>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</si>
  <si>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</si>
  <si>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</si>
  <si>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</si>
  <si>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</si>
  <si>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</si>
  <si>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</si>
  <si>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</si>
  <si>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</si>
  <si>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</si>
  <si>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</si>
  <si>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</si>
  <si>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</si>
  <si>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</si>
  <si>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</si>
  <si>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</si>
  <si>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</si>
  <si>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</si>
  <si>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</si>
  <si>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</si>
  <si>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</si>
  <si>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</si>
  <si>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</si>
  <si>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</si>
  <si>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</si>
  <si>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</si>
  <si>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</si>
  <si>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</si>
  <si>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</si>
  <si>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</si>
  <si>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</si>
  <si>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</si>
  <si>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</si>
  <si>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</si>
  <si>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</si>
  <si>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</si>
  <si>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</si>
  <si>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</si>
  <si>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</si>
  <si>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</si>
  <si>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</si>
  <si>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</si>
  <si>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</si>
  <si>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</si>
  <si>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</si>
  <si>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</si>
  <si>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</si>
  <si>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</si>
  <si>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</si>
  <si>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</si>
  <si>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</si>
  <si>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</si>
  <si>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</si>
  <si>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</si>
  <si>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</si>
  <si>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</si>
  <si>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</si>
  <si>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</si>
  <si>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</si>
  <si>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</si>
  <si>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</si>
  <si>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</si>
  <si>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</si>
  <si>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</si>
  <si>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</si>
  <si>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</si>
  <si>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</si>
  <si>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</si>
  <si>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</si>
  <si>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</si>
  <si>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</si>
  <si>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</si>
  <si>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</si>
  <si>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</si>
  <si>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</si>
  <si>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</si>
  <si>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</si>
  <si>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</si>
  <si>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</si>
  <si>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</si>
  <si>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</si>
  <si>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</si>
  <si>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</si>
  <si>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</si>
  <si>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</si>
  <si>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</si>
  <si>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</si>
  <si>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</si>
  <si>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</si>
  <si>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</si>
  <si>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</si>
  <si>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</si>
  <si>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</si>
  <si>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</si>
  <si>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</si>
  <si>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</si>
  <si>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</si>
  <si>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</si>
  <si>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</si>
  <si>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</si>
  <si>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</si>
  <si>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</si>
  <si>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</si>
  <si>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</si>
  <si>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</si>
  <si>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</si>
  <si>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</si>
  <si>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</si>
  <si>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</si>
  <si>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</si>
  <si>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</si>
  <si>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</si>
  <si>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</si>
  <si>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</si>
  <si>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</si>
  <si>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</si>
  <si>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</si>
  <si>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</si>
  <si>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</si>
  <si>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</si>
  <si>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</si>
  <si>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</si>
  <si>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</si>
  <si>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</si>
  <si>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</si>
  <si>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</si>
  <si>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</si>
  <si>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</si>
  <si>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</si>
  <si>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</si>
  <si>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</si>
  <si>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</si>
  <si>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</si>
  <si>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</si>
  <si>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</si>
  <si>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</si>
  <si>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</si>
  <si>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</si>
  <si>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</si>
  <si>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</si>
  <si>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</si>
  <si>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</si>
  <si>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</si>
  <si>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</si>
  <si>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</si>
  <si>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</si>
  <si>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</si>
  <si>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</si>
  <si>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</si>
  <si>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</si>
  <si>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</si>
  <si>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</si>
  <si>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</si>
  <si>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</si>
  <si>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</si>
  <si>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</si>
  <si>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</si>
  <si>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</si>
  <si>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</si>
  <si>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</si>
  <si>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</si>
  <si>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</si>
  <si>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</si>
  <si>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</si>
  <si>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</si>
  <si>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</si>
  <si>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</si>
  <si>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</si>
  <si>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</si>
  <si>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</si>
  <si>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</si>
  <si>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</si>
  <si>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</si>
  <si>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</si>
  <si>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</si>
  <si>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</si>
  <si>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</si>
  <si>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</si>
  <si>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</si>
  <si>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</si>
  <si>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</si>
  <si>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</si>
  <si>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</si>
  <si>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</si>
  <si>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</si>
  <si>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</si>
  <si>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</si>
  <si>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</si>
  <si>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</si>
  <si>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</si>
  <si>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</si>
  <si>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</si>
  <si>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</si>
  <si>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</si>
  <si>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</si>
  <si>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</si>
  <si>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</si>
  <si>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</si>
  <si>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</si>
  <si>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</si>
  <si>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</si>
  <si>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</si>
  <si>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</si>
  <si>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</si>
  <si>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</si>
  <si>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</si>
  <si>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</si>
  <si>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</si>
  <si>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</si>
  <si>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</si>
  <si>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</si>
  <si>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</si>
  <si>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</si>
  <si>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</si>
  <si>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</si>
  <si>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</si>
  <si>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</si>
  <si>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</si>
  <si>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</si>
  <si>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</si>
  <si>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</si>
  <si>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</si>
  <si>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</si>
  <si>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</si>
  <si>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</si>
  <si>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</si>
  <si>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</si>
  <si>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</si>
  <si>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</si>
  <si>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</si>
  <si>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</si>
  <si>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</si>
  <si>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</si>
  <si>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</si>
  <si>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</si>
  <si>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</si>
  <si>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</si>
  <si>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</si>
  <si>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</si>
  <si>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</si>
  <si>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</si>
  <si>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</si>
  <si>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</si>
  <si>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</si>
  <si>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</si>
  <si>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</si>
  <si>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</si>
  <si>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</si>
  <si>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</si>
  <si>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</si>
  <si>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</si>
  <si>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</si>
  <si>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</si>
  <si>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</si>
  <si>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</si>
  <si>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</si>
  <si>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</si>
  <si>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</si>
  <si>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</si>
  <si>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</si>
  <si>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</si>
  <si>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</si>
  <si>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</si>
  <si>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</si>
  <si>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</si>
  <si>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</si>
  <si>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</si>
  <si>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</si>
  <si>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</si>
  <si>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</si>
  <si>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</si>
  <si>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</si>
  <si>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</si>
  <si>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</si>
  <si>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</si>
  <si>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</si>
  <si>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</si>
  <si>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</si>
  <si>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</si>
  <si>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</si>
  <si>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</si>
  <si>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</si>
  <si>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</si>
  <si>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</si>
  <si>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</si>
  <si>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</si>
  <si>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</si>
  <si>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</si>
  <si>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</si>
  <si>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</si>
  <si>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</si>
  <si>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</si>
  <si>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</si>
  <si>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</si>
  <si>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</si>
  <si>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</si>
  <si>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</si>
  <si>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</si>
  <si>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</si>
  <si>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</si>
  <si>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</si>
  <si>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</si>
  <si>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</si>
  <si>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</si>
  <si>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</si>
  <si>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</si>
  <si>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</si>
  <si>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</si>
  <si>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</si>
  <si>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</si>
  <si>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</si>
  <si>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</si>
  <si>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</si>
  <si>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</si>
  <si>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</si>
  <si>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</si>
  <si>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</si>
  <si>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</si>
  <si>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</si>
  <si>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</si>
  <si>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</si>
  <si>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</si>
  <si>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</si>
  <si>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</si>
  <si>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</si>
  <si>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</si>
  <si>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</si>
  <si>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</si>
  <si>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</si>
  <si>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</si>
  <si>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</si>
  <si>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</si>
  <si>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</si>
  <si>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</si>
  <si>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</si>
  <si>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</si>
  <si>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</si>
  <si>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</si>
  <si>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</si>
  <si>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</si>
  <si>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</si>
  <si>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</si>
  <si>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</si>
  <si>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</si>
  <si>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</si>
  <si>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</si>
  <si>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</si>
  <si>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</si>
  <si>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</si>
  <si>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</si>
  <si>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</si>
  <si>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</si>
  <si>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</si>
  <si>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</si>
  <si>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</si>
  <si>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</si>
  <si>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</si>
  <si>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</si>
  <si>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</si>
  <si>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</si>
  <si>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</si>
  <si>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</si>
  <si>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</si>
  <si>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</si>
  <si>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</si>
  <si>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</si>
  <si>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</si>
  <si>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</si>
  <si>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</si>
  <si>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</si>
  <si>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</si>
  <si>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</si>
  <si>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</si>
  <si>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</si>
  <si>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</si>
  <si>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</si>
  <si>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</si>
  <si>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</si>
  <si>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</si>
  <si>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</si>
  <si>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</si>
  <si>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</si>
  <si>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</si>
  <si>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</si>
  <si>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</si>
  <si>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</si>
  <si>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</si>
  <si>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</si>
  <si>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</si>
  <si>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</si>
  <si>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</si>
  <si>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</si>
  <si>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</si>
  <si>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</si>
  <si>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</si>
  <si>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</si>
  <si>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</si>
  <si>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</si>
  <si>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</si>
  <si>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</si>
  <si>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</si>
  <si>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</si>
  <si>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</si>
  <si>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</si>
  <si>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</si>
  <si>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</si>
  <si>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</si>
  <si>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</si>
  <si>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</si>
  <si>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</si>
  <si>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</si>
  <si>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</si>
  <si>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</si>
  <si>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</si>
  <si>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</si>
  <si>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</si>
  <si>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</si>
  <si>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</si>
  <si>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</si>
  <si>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</si>
  <si>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</si>
  <si>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</si>
  <si>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</si>
  <si>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</si>
  <si>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</si>
  <si>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</si>
  <si>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</si>
  <si>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</si>
  <si>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</si>
  <si>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</si>
  <si>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</si>
  <si>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</si>
  <si>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</si>
  <si>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</si>
  <si>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</si>
  <si>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</si>
  <si>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</si>
  <si>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</si>
  <si>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</si>
  <si>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</si>
  <si>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</si>
  <si>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</si>
  <si>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</si>
  <si>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</si>
  <si>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</si>
  <si>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</si>
  <si>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</si>
  <si>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</si>
  <si>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</si>
  <si>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</si>
  <si>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</si>
  <si>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</si>
  <si>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</si>
  <si>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</si>
  <si>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</si>
  <si>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</si>
  <si>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</si>
  <si>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</si>
  <si>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</si>
  <si>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</si>
  <si>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</si>
  <si>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</si>
  <si>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</si>
  <si>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</si>
  <si>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</si>
  <si>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</si>
  <si>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</si>
  <si>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</si>
  <si>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</si>
  <si>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</si>
  <si>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</si>
  <si>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</si>
  <si>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</si>
  <si>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</si>
  <si>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</si>
  <si>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</si>
  <si>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</si>
  <si>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</si>
  <si>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</si>
  <si>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</si>
  <si>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</si>
  <si>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</si>
  <si>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</si>
  <si>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</si>
  <si>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</si>
  <si>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</si>
  <si>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</si>
  <si>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</si>
  <si>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</si>
  <si>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</si>
  <si>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</si>
  <si>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</si>
  <si>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</si>
  <si>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</si>
  <si>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</si>
  <si>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</si>
  <si>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</si>
  <si>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</si>
  <si>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</si>
  <si>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</si>
  <si>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</si>
  <si>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</si>
  <si>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</si>
  <si>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</si>
  <si>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</si>
  <si>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</si>
  <si>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</si>
  <si>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</si>
  <si>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</si>
  <si>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</si>
  <si>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</si>
  <si>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</si>
  <si>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</si>
  <si>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</si>
  <si>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</si>
  <si>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</si>
  <si>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</si>
  <si>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</si>
  <si>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</si>
  <si>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</si>
  <si>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</si>
  <si>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</si>
  <si>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</si>
  <si>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</si>
  <si>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</si>
  <si>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</si>
  <si>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</si>
  <si>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</si>
  <si>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</si>
  <si>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</si>
  <si>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</si>
  <si>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</si>
  <si>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</si>
  <si>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</si>
  <si>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</si>
  <si>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</si>
  <si>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</si>
  <si>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</si>
  <si>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</si>
  <si>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</si>
  <si>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</si>
  <si>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</si>
  <si>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</si>
  <si>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</si>
  <si>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</si>
  <si>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</si>
  <si>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</si>
  <si>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</si>
  <si>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</si>
  <si>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</si>
  <si>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</si>
  <si>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</si>
  <si>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</si>
  <si>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</si>
  <si>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</si>
  <si>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</si>
  <si>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</si>
  <si>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</si>
  <si>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</si>
  <si>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</si>
  <si>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</si>
  <si>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</si>
  <si>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</si>
  <si>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</si>
  <si>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</si>
  <si>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</si>
  <si>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</si>
  <si>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</si>
  <si>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</si>
  <si>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</si>
  <si>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</si>
  <si>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</si>
  <si>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</si>
  <si>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</si>
  <si>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</si>
  <si>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</si>
  <si>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</si>
  <si>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</si>
  <si>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</si>
  <si>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</si>
  <si>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</si>
  <si>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</si>
  <si>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</si>
  <si>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</si>
  <si>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</si>
  <si>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</si>
  <si>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</si>
  <si>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</si>
  <si>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</si>
  <si>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</si>
  <si>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</si>
  <si>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</si>
  <si>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</si>
  <si>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</si>
  <si>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</si>
  <si>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</si>
  <si>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</si>
  <si>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</si>
  <si>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</si>
  <si>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</si>
  <si>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</si>
  <si>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</si>
  <si>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</si>
  <si>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</si>
  <si>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</si>
  <si>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</si>
  <si>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</si>
  <si>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</si>
  <si>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</si>
  <si>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</si>
  <si>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</si>
  <si>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</si>
  <si>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</si>
  <si>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</si>
  <si>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</si>
  <si>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</si>
  <si>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</si>
  <si>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</si>
  <si>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</si>
  <si>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</si>
  <si>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</si>
  <si>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</si>
  <si>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</si>
  <si>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</si>
  <si>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</si>
  <si>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</si>
  <si>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</si>
  <si>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</si>
  <si>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</si>
  <si>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</si>
  <si>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</si>
  <si>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</si>
  <si>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</si>
  <si>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</si>
  <si>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</si>
  <si>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</si>
  <si>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</si>
  <si>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</si>
  <si>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</si>
  <si>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</si>
  <si>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</si>
  <si>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</si>
  <si>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</si>
  <si>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</si>
  <si>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</si>
  <si>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</si>
  <si>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</si>
  <si>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</si>
  <si>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</si>
  <si>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</si>
  <si>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</si>
  <si>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</si>
  <si>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</si>
  <si>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</si>
  <si>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</si>
  <si>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</si>
  <si>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</si>
  <si>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</si>
  <si>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</si>
  <si>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</si>
  <si>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</si>
  <si>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</si>
  <si>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</si>
  <si>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</si>
  <si>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</si>
  <si>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</si>
  <si>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</si>
  <si>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</si>
  <si>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</si>
  <si>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</si>
  <si>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</si>
  <si>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</si>
  <si>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</si>
  <si>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</si>
  <si>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</si>
  <si>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</si>
  <si>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</si>
  <si>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</si>
  <si>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</si>
  <si>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</si>
  <si>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</si>
  <si>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</si>
  <si>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</si>
  <si>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</si>
  <si>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</si>
  <si>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</si>
  <si>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</si>
  <si>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</si>
  <si>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</si>
  <si>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</si>
  <si>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</si>
  <si>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</si>
  <si>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</si>
  <si>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</si>
  <si>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</si>
  <si>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</si>
  <si>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</si>
  <si>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</si>
  <si>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</si>
  <si>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</si>
  <si>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</si>
  <si>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</si>
  <si>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</si>
  <si>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</si>
  <si>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</si>
  <si>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</si>
  <si>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</si>
  <si>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</si>
  <si>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</si>
  <si>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</si>
  <si>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</si>
  <si>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</si>
  <si>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</si>
  <si>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</si>
  <si>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</si>
  <si>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</si>
  <si>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</si>
  <si>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</si>
  <si>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</si>
  <si>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</si>
  <si>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</si>
  <si>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</si>
  <si>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</si>
  <si>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</si>
  <si>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</si>
  <si>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</si>
  <si>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</si>
  <si>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</si>
  <si>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</si>
  <si>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</si>
  <si>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</si>
  <si>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</si>
  <si>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</si>
  <si>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</si>
  <si>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</si>
  <si>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</si>
  <si>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</si>
  <si>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</si>
  <si>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</si>
  <si>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</si>
  <si>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</si>
  <si>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</si>
  <si>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</si>
  <si>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</si>
  <si>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</si>
  <si>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</si>
  <si>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</si>
  <si>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</si>
  <si>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</si>
  <si>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</si>
  <si>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</si>
  <si>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</si>
  <si>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</si>
  <si>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</si>
  <si>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</si>
  <si>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</si>
  <si>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</si>
  <si>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</si>
  <si>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</si>
  <si>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</si>
  <si>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</si>
  <si>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</si>
  <si>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</si>
  <si>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</si>
  <si>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</si>
  <si>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</si>
  <si>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</si>
  <si>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</si>
  <si>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</si>
  <si>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</si>
  <si>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</si>
  <si>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</si>
  <si>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</si>
  <si>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</si>
  <si>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</si>
  <si>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</si>
  <si>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</si>
  <si>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</si>
  <si>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</si>
  <si>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</si>
  <si>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</si>
  <si>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</si>
  <si>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</si>
  <si>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</si>
  <si>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</si>
  <si>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</si>
  <si>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</si>
  <si>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</si>
  <si>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</si>
  <si>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</si>
  <si>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</si>
  <si>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</si>
  <si>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</si>
  <si>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</si>
  <si>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</si>
  <si>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</si>
  <si>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</si>
  <si>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</si>
  <si>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</si>
  <si>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</si>
  <si>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</si>
  <si>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</si>
  <si>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</si>
  <si>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</si>
  <si>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</si>
  <si>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</si>
  <si>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</si>
  <si>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</si>
  <si>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</si>
  <si>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</si>
  <si>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</si>
  <si>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</si>
  <si>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</si>
  <si>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</si>
  <si>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</si>
  <si>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</si>
  <si>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</si>
  <si>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</si>
  <si>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</si>
  <si>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</si>
  <si>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</si>
  <si>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</si>
  <si>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</si>
  <si>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</si>
  <si>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</si>
  <si>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</si>
  <si>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</si>
  <si>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</si>
  <si>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</si>
  <si>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</si>
  <si>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</si>
  <si>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</si>
  <si>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</si>
  <si>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</si>
  <si>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</si>
  <si>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</si>
  <si>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</si>
  <si>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</si>
  <si>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</si>
  <si>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</si>
  <si>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</si>
  <si>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</si>
  <si>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</si>
  <si>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</si>
  <si>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</si>
  <si>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</si>
  <si>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</si>
  <si>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</si>
  <si>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</si>
  <si>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</si>
  <si>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</si>
  <si>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</si>
  <si>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</si>
  <si>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</si>
  <si>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</si>
  <si>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</si>
  <si>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</si>
  <si>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</si>
  <si>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</si>
  <si>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</si>
  <si>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</si>
  <si>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</si>
  <si>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</si>
  <si>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</si>
  <si>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</si>
  <si>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</si>
  <si>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</si>
  <si>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</si>
  <si>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</si>
  <si>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</si>
  <si>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</si>
  <si>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</si>
  <si>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</si>
  <si>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</si>
  <si>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</si>
  <si>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</si>
  <si>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</si>
  <si>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</si>
  <si>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</si>
  <si>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</si>
  <si>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</si>
  <si>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</si>
  <si>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</si>
  <si>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</si>
  <si>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</si>
  <si>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</si>
  <si>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</si>
  <si>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</si>
  <si>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</si>
  <si>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</si>
  <si>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</si>
  <si>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</si>
  <si>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</si>
  <si>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</si>
  <si>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</si>
  <si>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</si>
  <si>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</si>
  <si>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</si>
  <si>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</si>
  <si>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</si>
  <si>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</si>
  <si>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</si>
  <si>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</si>
  <si>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</si>
  <si>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</si>
  <si>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</si>
  <si>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</si>
  <si>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</si>
  <si>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</si>
  <si>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</si>
  <si>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</si>
  <si>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</si>
  <si>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</si>
  <si>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</si>
  <si>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</si>
  <si>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</si>
  <si>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</si>
  <si>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</si>
  <si>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</si>
  <si>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</si>
  <si>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</si>
  <si>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</si>
  <si>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</si>
  <si>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</si>
  <si>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</si>
  <si>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</si>
  <si>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</si>
  <si>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</si>
  <si>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</si>
  <si>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</si>
  <si>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</si>
  <si>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</si>
  <si>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</si>
  <si>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</si>
  <si>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</si>
  <si>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</si>
  <si>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</si>
  <si>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</si>
  <si>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</si>
  <si>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</si>
  <si>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</si>
  <si>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</si>
  <si>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</si>
  <si>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</si>
  <si>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</si>
  <si>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</si>
  <si>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</si>
  <si>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</si>
  <si>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</si>
  <si>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</si>
  <si>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</si>
  <si>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</si>
  <si>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</si>
  <si>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</si>
  <si>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</si>
  <si>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</si>
  <si>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</si>
  <si>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</si>
  <si>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</si>
  <si>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</si>
  <si>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</si>
  <si>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</si>
  <si>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</si>
  <si>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</si>
  <si>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</si>
  <si>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</si>
  <si>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</si>
  <si>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</si>
  <si>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</si>
  <si>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</si>
  <si>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</si>
  <si>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</si>
  <si>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</si>
  <si>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</si>
  <si>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</si>
  <si>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</si>
  <si>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</si>
  <si>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</si>
  <si>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</si>
  <si>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</si>
  <si>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</si>
  <si>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</si>
  <si>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</si>
  <si>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</si>
  <si>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</si>
  <si>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</si>
  <si>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</si>
  <si>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</si>
  <si>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</si>
  <si>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</si>
  <si>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</si>
  <si>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</si>
  <si>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</si>
  <si>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</si>
  <si>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</si>
  <si>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</si>
  <si>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</si>
  <si>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</si>
  <si>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</si>
  <si>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</si>
  <si>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</si>
  <si>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</si>
  <si>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</si>
  <si>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</si>
  <si>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</si>
  <si>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</si>
  <si>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</si>
  <si>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</si>
  <si>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</si>
  <si>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</si>
  <si>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</si>
  <si>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</si>
  <si>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</si>
  <si>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</si>
  <si>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</si>
  <si>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</si>
  <si>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</si>
  <si>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</si>
  <si>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</si>
  <si>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</si>
  <si>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</si>
  <si>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</si>
  <si>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</si>
  <si>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</si>
  <si>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</si>
  <si>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</si>
  <si>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</si>
  <si>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</si>
  <si>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</si>
  <si>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</si>
  <si>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</si>
  <si>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</si>
  <si>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</si>
  <si>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</si>
  <si>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</si>
  <si>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</si>
  <si>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</si>
  <si>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</si>
  <si>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</si>
  <si>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</si>
  <si>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</si>
  <si>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</si>
  <si>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</si>
  <si>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</si>
  <si>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</si>
  <si>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</si>
  <si>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</si>
  <si>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</si>
  <si>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</si>
  <si>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</si>
  <si>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</si>
  <si>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</si>
  <si>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</si>
  <si>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</si>
  <si>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</si>
  <si>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</si>
  <si>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</si>
  <si>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</si>
  <si>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</si>
  <si>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</si>
  <si>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</si>
  <si>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</si>
  <si>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</si>
  <si>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</si>
  <si>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</si>
  <si>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</si>
  <si>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</si>
  <si>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</si>
  <si>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</si>
  <si>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</si>
  <si>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</si>
  <si>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</si>
  <si>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</si>
  <si>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</si>
  <si>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</si>
  <si>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</si>
  <si>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</si>
  <si>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</si>
  <si>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</si>
  <si>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</si>
  <si>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</si>
  <si>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</si>
  <si>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</si>
  <si>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</si>
  <si>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</si>
  <si>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</si>
  <si>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</si>
  <si>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</si>
  <si>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</si>
  <si>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</si>
  <si>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</si>
  <si>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</si>
  <si>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</si>
  <si>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</si>
  <si>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</si>
  <si>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</si>
  <si>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</si>
  <si>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</si>
  <si>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</si>
  <si>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</si>
  <si>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</si>
  <si>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</si>
  <si>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</si>
  <si>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</si>
  <si>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</si>
  <si>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</si>
  <si>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</si>
  <si>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</si>
  <si>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</si>
  <si>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</si>
  <si>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</si>
  <si>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</si>
  <si>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</si>
  <si>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</si>
  <si>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</si>
  <si>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</si>
  <si>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</si>
  <si>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</si>
  <si>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</si>
  <si>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</si>
  <si>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</si>
  <si>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</si>
  <si>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</si>
  <si>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</si>
  <si>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</si>
  <si>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</si>
  <si>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</si>
  <si>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</si>
  <si>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</si>
  <si>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</si>
  <si>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</si>
  <si>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</si>
  <si>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</si>
  <si>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</si>
  <si>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</si>
  <si>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</si>
  <si>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</si>
  <si>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</si>
  <si>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</si>
  <si>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</si>
  <si>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</si>
  <si>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</si>
  <si>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</si>
  <si>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</si>
  <si>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</si>
  <si>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</si>
  <si>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</si>
  <si>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</si>
  <si>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</si>
  <si>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</si>
  <si>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</si>
  <si>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</si>
  <si>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</si>
  <si>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</si>
  <si>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</si>
  <si>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</si>
  <si>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</si>
  <si>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</si>
  <si>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</si>
  <si>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</si>
  <si>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</si>
  <si>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</si>
  <si>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</si>
  <si>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</si>
  <si>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</si>
  <si>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</si>
  <si>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</si>
  <si>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</si>
  <si>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</si>
  <si>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</si>
  <si>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</si>
  <si>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</si>
  <si>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</si>
  <si>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</si>
  <si>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</si>
  <si>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</si>
  <si>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</si>
  <si>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</si>
  <si>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</si>
  <si>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</si>
  <si>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</si>
  <si>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</si>
  <si>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</si>
  <si>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</si>
  <si>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</si>
  <si>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</si>
  <si>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</si>
  <si>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</si>
  <si>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</si>
  <si>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</si>
  <si>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</si>
  <si>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</si>
  <si>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</si>
  <si>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</si>
  <si>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</si>
  <si>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</si>
  <si>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</si>
  <si>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</si>
  <si>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</si>
  <si>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</si>
  <si>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</si>
  <si>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</si>
  <si>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</si>
  <si>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</si>
  <si>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</si>
  <si>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</si>
  <si>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</si>
  <si>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</si>
  <si>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</si>
  <si>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</si>
  <si>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</si>
  <si>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</si>
  <si>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</si>
  <si>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</si>
  <si>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</si>
  <si>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</si>
  <si>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</si>
  <si>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</si>
  <si>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</si>
  <si>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</si>
  <si>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</si>
  <si>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</si>
  <si>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</si>
  <si>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</si>
  <si>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</si>
  <si>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</si>
  <si>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</si>
  <si>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</si>
  <si>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</si>
  <si>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</si>
  <si>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</si>
  <si>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</si>
  <si>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</si>
  <si>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</si>
  <si>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</si>
  <si>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</si>
  <si>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</si>
  <si>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</si>
  <si>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</si>
  <si>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</si>
  <si>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</si>
  <si>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</si>
  <si>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</si>
  <si>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</si>
  <si>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</si>
  <si>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</si>
  <si>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</si>
  <si>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</si>
  <si>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</si>
  <si>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</si>
  <si>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</si>
  <si>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</si>
  <si>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</si>
  <si>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</si>
  <si>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</si>
  <si>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</si>
  <si>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</si>
  <si>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</si>
  <si>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</si>
  <si>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</si>
  <si>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</si>
  <si>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</si>
  <si>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</si>
  <si>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</si>
  <si>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</si>
  <si>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</si>
  <si>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</si>
  <si>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</si>
  <si>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</si>
  <si>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</si>
  <si>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</si>
  <si>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</si>
  <si>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</si>
  <si>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</si>
  <si>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</si>
  <si>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</si>
  <si>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</si>
  <si>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</si>
  <si>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</si>
  <si>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</si>
  <si>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</si>
  <si>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</si>
  <si>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</si>
  <si>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</si>
  <si>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</si>
  <si>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</si>
  <si>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</si>
  <si>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</si>
  <si>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</si>
  <si>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</si>
  <si>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</si>
  <si>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</si>
  <si>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</si>
  <si>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</si>
  <si>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</si>
  <si>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</si>
  <si>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</si>
  <si>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</si>
  <si>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</si>
  <si>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</si>
  <si>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</si>
  <si>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</si>
  <si>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</si>
  <si>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</si>
  <si>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</si>
  <si>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</si>
  <si>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</si>
  <si>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</si>
  <si>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</si>
  <si>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</si>
  <si>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</si>
  <si>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</si>
  <si>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</si>
  <si>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</si>
  <si>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</si>
  <si>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</si>
  <si>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</si>
  <si>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</si>
  <si>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</si>
  <si>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</si>
  <si>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</si>
  <si>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</si>
  <si>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</si>
  <si>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</si>
  <si>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</si>
  <si>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</si>
  <si>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</si>
  <si>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</si>
  <si>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</si>
  <si>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</si>
  <si>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</si>
  <si>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</si>
  <si>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</si>
  <si>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</si>
  <si>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</si>
  <si>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</si>
  <si>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</si>
  <si>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</si>
  <si>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</si>
  <si>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</si>
  <si>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</si>
  <si>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</si>
  <si>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</si>
  <si>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</si>
  <si>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</si>
  <si>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</si>
  <si>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</si>
  <si>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</si>
  <si>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</si>
  <si>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</si>
  <si>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</si>
  <si>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</si>
  <si>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</si>
  <si>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</si>
  <si>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</si>
  <si>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</si>
  <si>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</si>
  <si>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</si>
  <si>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</si>
  <si>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</si>
  <si>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</si>
  <si>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</si>
  <si>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</si>
  <si>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</si>
  <si>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</si>
  <si>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</si>
  <si>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</si>
  <si>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</si>
  <si>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</si>
  <si>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</si>
  <si>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</si>
  <si>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</si>
  <si>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</si>
  <si>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</si>
  <si>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</si>
  <si>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</si>
  <si>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</si>
  <si>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</si>
  <si>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</si>
  <si>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</si>
  <si>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</si>
  <si>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</si>
  <si>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</si>
  <si>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</si>
  <si>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</si>
  <si>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</si>
  <si>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</si>
  <si>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</si>
  <si>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</si>
  <si>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</si>
  <si>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</si>
  <si>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</si>
  <si>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</si>
  <si>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</si>
  <si>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</si>
  <si>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</si>
  <si>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</si>
  <si>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</si>
  <si>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</si>
  <si>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</si>
  <si>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</si>
  <si>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</si>
  <si>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</si>
  <si>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</si>
  <si>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</si>
  <si>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</si>
  <si>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</si>
  <si>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</si>
  <si>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</si>
  <si>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</si>
  <si>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</si>
  <si>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</si>
  <si>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</si>
  <si>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</si>
  <si>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</si>
  <si>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</si>
  <si>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</si>
  <si>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</si>
  <si>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</si>
  <si>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</si>
  <si>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</si>
  <si>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</si>
  <si>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</si>
  <si>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</si>
  <si>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</si>
  <si>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</si>
  <si>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</si>
  <si>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</si>
  <si>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</si>
  <si>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</si>
  <si>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</si>
  <si>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</si>
  <si>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</si>
  <si>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</si>
  <si>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</si>
  <si>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</si>
  <si>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</si>
  <si>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</si>
  <si>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</si>
  <si>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</si>
  <si>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</si>
  <si>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</si>
  <si>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</si>
  <si>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</si>
  <si>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</si>
  <si>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</si>
  <si>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</si>
  <si>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</si>
  <si>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</si>
  <si>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</si>
  <si>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</si>
  <si>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</si>
  <si>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</si>
  <si>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</si>
  <si>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</si>
  <si>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</si>
  <si>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</si>
  <si>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</si>
  <si>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</si>
  <si>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</si>
  <si>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</si>
  <si>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</si>
  <si>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</si>
  <si>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</si>
  <si>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</si>
  <si>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</si>
  <si>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</si>
  <si>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</si>
  <si>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</si>
  <si>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</si>
  <si>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</si>
  <si>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</si>
  <si>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</si>
  <si>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</si>
  <si>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</si>
  <si>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</si>
  <si>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</si>
  <si>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</si>
  <si>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</si>
  <si>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</si>
  <si>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</si>
  <si>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</si>
  <si>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</si>
  <si>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</si>
  <si>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</si>
  <si>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</si>
  <si>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</si>
  <si>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</si>
  <si>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</si>
  <si>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</si>
  <si>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</si>
  <si>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</si>
  <si>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</si>
  <si>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</si>
  <si>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</si>
  <si>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</si>
  <si>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</si>
  <si>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</si>
  <si>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</si>
  <si>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</si>
  <si>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</si>
  <si>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</si>
  <si>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</si>
  <si>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</si>
  <si>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</si>
  <si>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</si>
  <si>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</si>
  <si>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</si>
  <si>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</si>
  <si>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</si>
  <si>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</si>
  <si>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</si>
  <si>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</si>
  <si>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</si>
  <si>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</si>
  <si>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</si>
  <si>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</si>
  <si>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</si>
  <si>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</si>
  <si>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</si>
  <si>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</si>
  <si>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</si>
  <si>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</si>
  <si>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</si>
  <si>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</si>
  <si>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</si>
  <si>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</si>
  <si>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</si>
  <si>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</si>
  <si>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</si>
  <si>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</si>
  <si>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</si>
  <si>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</si>
  <si>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</si>
  <si>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</si>
  <si>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</si>
  <si>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</si>
  <si>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</si>
  <si>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</si>
  <si>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</si>
  <si>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</si>
  <si>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</si>
  <si>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</si>
  <si>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</si>
  <si>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</si>
  <si>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</si>
  <si>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</si>
  <si>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</si>
  <si>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</si>
  <si>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</si>
  <si>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</si>
  <si>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</si>
  <si>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</si>
  <si>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</si>
  <si>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</si>
  <si>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</si>
  <si>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</si>
  <si>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</si>
  <si>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</si>
  <si>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</si>
  <si>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</si>
  <si>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</si>
  <si>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</si>
  <si>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</si>
  <si>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</si>
  <si>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</si>
  <si>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</si>
  <si>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</si>
  <si>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</si>
  <si>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</si>
  <si>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</si>
  <si>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</si>
  <si>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</si>
  <si>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</si>
  <si>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</si>
  <si>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</si>
  <si>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</si>
  <si>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</si>
  <si>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</si>
  <si>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</si>
  <si>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</si>
  <si>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</si>
  <si>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</si>
  <si>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</si>
  <si>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</si>
  <si>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</si>
  <si>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</si>
  <si>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</si>
  <si>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</si>
  <si>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</si>
  <si>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</si>
  <si>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</si>
  <si>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</si>
  <si>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</si>
  <si>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</si>
  <si>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</si>
  <si>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</si>
  <si>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</si>
  <si>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</si>
  <si>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</si>
  <si>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</si>
  <si>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</si>
  <si>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</si>
  <si>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</si>
  <si>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</si>
  <si>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</si>
  <si>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</si>
  <si>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</si>
  <si>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</si>
  <si>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</si>
  <si>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</si>
  <si>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</si>
  <si>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</si>
  <si>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</si>
  <si>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</si>
  <si>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</si>
  <si>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</si>
  <si>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</si>
  <si>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</si>
  <si>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</si>
  <si>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</si>
  <si>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</si>
  <si>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</si>
  <si>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</si>
  <si>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</si>
  <si>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</si>
  <si>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</si>
  <si>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</si>
  <si>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</si>
  <si>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</si>
  <si>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</si>
  <si>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</si>
  <si>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</si>
  <si>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</si>
  <si>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</si>
  <si>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</si>
  <si>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</si>
  <si>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</si>
  <si>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</si>
  <si>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</si>
  <si>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</si>
  <si>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</si>
  <si>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</si>
  <si>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</si>
  <si>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</si>
  <si>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</si>
  <si>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</si>
  <si>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</si>
  <si>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</si>
  <si>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</si>
  <si>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</si>
  <si>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</si>
  <si>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</si>
  <si>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</si>
  <si>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</si>
  <si>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</si>
  <si>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</si>
  <si>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</si>
  <si>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</si>
  <si>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</si>
  <si>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</si>
  <si>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</si>
  <si>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</si>
  <si>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</si>
  <si>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</si>
  <si>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</si>
  <si>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</si>
  <si>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</si>
  <si>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</si>
  <si>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</si>
  <si>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</si>
  <si>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</si>
  <si>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</si>
  <si>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</si>
  <si>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</si>
  <si>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</si>
  <si>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</si>
  <si>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</si>
  <si>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</si>
  <si>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</si>
  <si>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</si>
  <si>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</si>
  <si>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</si>
  <si>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</si>
  <si>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</si>
  <si>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</si>
  <si>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</si>
  <si>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</si>
  <si>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</si>
  <si>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</si>
  <si>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</si>
  <si>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</si>
  <si>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</si>
  <si>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</si>
  <si>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</si>
  <si>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</si>
  <si>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</si>
  <si>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</si>
  <si>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</si>
  <si>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</si>
  <si>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</si>
  <si>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</si>
  <si>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</si>
  <si>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</si>
  <si>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</si>
  <si>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</si>
  <si>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</si>
  <si>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</si>
  <si>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</si>
  <si>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</si>
  <si>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</si>
  <si>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</si>
  <si>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</si>
  <si>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</si>
  <si>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</si>
  <si>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</si>
  <si>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</si>
  <si>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</si>
  <si>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</si>
  <si>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</si>
  <si>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</si>
  <si>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</si>
  <si>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</si>
  <si>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</si>
  <si>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</si>
  <si>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</si>
  <si>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</si>
  <si>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</si>
  <si>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</si>
  <si>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</si>
  <si>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</si>
  <si>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</si>
  <si>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</si>
  <si>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</si>
  <si>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</si>
  <si>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</si>
  <si>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</si>
  <si>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</si>
  <si>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</si>
  <si>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</si>
  <si>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</si>
  <si>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</si>
  <si>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</si>
  <si>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</si>
  <si>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</si>
  <si>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</si>
  <si>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</si>
  <si>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</si>
  <si>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</si>
  <si>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</si>
  <si>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</si>
  <si>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</si>
  <si>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</si>
  <si>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</si>
  <si>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</si>
  <si>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</si>
  <si>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</si>
  <si>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</si>
  <si>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</si>
  <si>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</si>
  <si>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</si>
  <si>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</si>
  <si>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</si>
  <si>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</si>
  <si>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</si>
  <si>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</si>
  <si>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</si>
  <si>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</si>
  <si>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</si>
  <si>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</si>
  <si>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</si>
  <si>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</si>
  <si>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</si>
  <si>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</si>
  <si>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</si>
  <si>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</si>
  <si>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</si>
  <si>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</si>
  <si>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</si>
  <si>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</si>
  <si>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</si>
  <si>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</si>
  <si>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</si>
  <si>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</si>
  <si>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</si>
  <si>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</si>
  <si>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</si>
  <si>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</si>
  <si>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</si>
  <si>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</si>
  <si>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</si>
  <si>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</si>
  <si>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</si>
  <si>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</si>
  <si>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</si>
  <si>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</si>
  <si>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</si>
  <si>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</si>
  <si>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</si>
  <si>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</si>
  <si>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</si>
  <si>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</si>
  <si>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</si>
  <si>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</si>
  <si>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</si>
  <si>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</si>
  <si>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</si>
  <si>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</si>
  <si>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</si>
  <si>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</si>
  <si>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</si>
  <si>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</si>
  <si>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</si>
  <si>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</si>
  <si>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</si>
  <si>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</si>
  <si>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</si>
  <si>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</si>
  <si>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</si>
  <si>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</si>
  <si>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</si>
  <si>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</si>
  <si>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</si>
  <si>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</si>
  <si>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</si>
  <si>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</si>
  <si>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</si>
  <si>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</si>
  <si>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</si>
  <si>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</si>
  <si>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</si>
  <si>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</si>
  <si>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</si>
  <si>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</si>
  <si>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</si>
  <si>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</si>
  <si>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</si>
  <si>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</si>
  <si>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</si>
  <si>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</si>
  <si>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</si>
  <si>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</si>
  <si>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</si>
  <si>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</si>
  <si>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</si>
  <si>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</si>
  <si>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</si>
  <si>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</si>
  <si>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</si>
  <si>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</si>
  <si>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</si>
  <si>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</si>
  <si>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</si>
  <si>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</si>
  <si>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</si>
  <si>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</si>
  <si>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</si>
  <si>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</si>
  <si>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</si>
  <si>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</si>
  <si>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</si>
  <si>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</si>
  <si>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</si>
  <si>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</si>
  <si>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</si>
  <si>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</si>
  <si>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</si>
  <si>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</si>
  <si>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</si>
  <si>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</si>
  <si>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</si>
  <si>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</si>
  <si>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</si>
  <si>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</si>
  <si>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</si>
  <si>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</si>
  <si>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</si>
  <si>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</si>
  <si>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</si>
  <si>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</si>
  <si>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</si>
  <si>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</si>
  <si>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</si>
  <si>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</si>
  <si>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</si>
  <si>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</si>
  <si>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</si>
  <si>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</si>
  <si>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</si>
  <si>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</si>
  <si>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</si>
  <si>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</si>
  <si>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</si>
  <si>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</si>
  <si>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</si>
  <si>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</si>
  <si>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</si>
  <si>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</si>
  <si>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</si>
  <si>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</si>
  <si>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</si>
  <si>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</si>
  <si>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</si>
  <si>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</si>
  <si>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</si>
  <si>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</si>
  <si>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</si>
  <si>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</si>
  <si>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</si>
  <si>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</si>
  <si>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</si>
  <si>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</si>
  <si>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</si>
  <si>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</si>
  <si>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</si>
  <si>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</si>
  <si>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</si>
  <si>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</si>
  <si>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</si>
  <si>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</si>
  <si>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</si>
  <si>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</si>
  <si>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</si>
  <si>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</si>
  <si>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</si>
  <si>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</si>
  <si>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</si>
  <si>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</si>
  <si>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</si>
  <si>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</si>
  <si>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</si>
  <si>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</si>
  <si>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</si>
  <si>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</si>
  <si>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</si>
  <si>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</si>
  <si>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</si>
  <si>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</si>
  <si>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</si>
  <si>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</si>
  <si>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</si>
  <si>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</si>
  <si>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</si>
  <si>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</si>
  <si>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</si>
  <si>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</si>
  <si>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</si>
  <si>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</si>
  <si>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</si>
  <si>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</si>
  <si>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</si>
  <si>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</si>
  <si>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</si>
  <si>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</si>
  <si>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</si>
  <si>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</si>
  <si>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</si>
  <si>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</si>
  <si>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</si>
  <si>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</si>
  <si>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</si>
  <si>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</si>
  <si>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</si>
  <si>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</si>
  <si>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</si>
  <si>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</si>
  <si>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</si>
  <si>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</si>
  <si>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</si>
  <si>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</si>
  <si>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</si>
  <si>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</si>
  <si>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</si>
  <si>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</si>
  <si>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</si>
  <si>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</si>
  <si>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</si>
  <si>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</si>
  <si>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</si>
  <si>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</si>
  <si>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</si>
  <si>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</si>
  <si>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</si>
  <si>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</si>
  <si>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</si>
  <si>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</si>
  <si>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</si>
  <si>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</si>
  <si>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</si>
  <si>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</si>
  <si>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</si>
  <si>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</si>
  <si>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</si>
  <si>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</si>
  <si>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</si>
  <si>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</si>
  <si>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</si>
  <si>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</si>
  <si>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</si>
  <si>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</si>
  <si>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</si>
  <si>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</si>
  <si>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</si>
  <si>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</si>
  <si>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</si>
  <si>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</si>
  <si>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</si>
  <si>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</si>
  <si>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</si>
  <si>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</si>
  <si>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</si>
  <si>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</si>
  <si>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</si>
  <si>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</si>
  <si>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</si>
  <si>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</si>
  <si>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</si>
  <si>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</si>
  <si>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</si>
  <si>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</si>
  <si>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</si>
  <si>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</si>
  <si>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</si>
  <si>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</si>
  <si>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</si>
  <si>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</si>
  <si>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</si>
  <si>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</si>
  <si>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</si>
  <si>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</si>
  <si>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</si>
  <si>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</si>
  <si>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</si>
  <si>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</si>
  <si>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</si>
  <si>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</si>
  <si>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</si>
  <si>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</si>
  <si>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</si>
  <si>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</si>
  <si>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</si>
  <si>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</si>
  <si>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</si>
  <si>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</si>
  <si>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</si>
  <si>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</si>
  <si>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</si>
  <si>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</si>
  <si>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</si>
  <si>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</si>
  <si>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</si>
  <si>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</si>
  <si>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</si>
  <si>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</si>
  <si>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</si>
  <si>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</si>
  <si>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</si>
  <si>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</si>
  <si>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</si>
  <si>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</si>
  <si>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</si>
  <si>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</si>
  <si>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</si>
  <si>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</si>
  <si>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</si>
  <si>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</si>
  <si>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</si>
  <si>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</si>
  <si>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</si>
  <si>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</si>
  <si>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</si>
  <si>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</si>
  <si>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</si>
  <si>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</si>
  <si>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</si>
  <si>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</si>
  <si>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</si>
  <si>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</si>
  <si>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</si>
  <si>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</si>
  <si>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</si>
  <si>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</si>
  <si>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</si>
  <si>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</si>
  <si>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</si>
  <si>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</si>
  <si>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</si>
  <si>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</si>
  <si>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</si>
  <si>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</si>
  <si>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</si>
  <si>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</si>
  <si>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</si>
  <si>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</si>
  <si>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</si>
  <si>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</si>
  <si>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</si>
  <si>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</si>
  <si>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</si>
  <si>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</si>
  <si>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</si>
  <si>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</si>
  <si>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</si>
  <si>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</si>
  <si>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</si>
  <si>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</si>
  <si>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</si>
  <si>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</si>
  <si>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</si>
  <si>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</si>
  <si>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</si>
  <si>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</si>
  <si>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</si>
  <si>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</si>
  <si>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</si>
  <si>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</si>
  <si>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</si>
  <si>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</si>
  <si>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</si>
  <si>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</si>
  <si>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</si>
  <si>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</si>
  <si>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</si>
  <si>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</si>
  <si>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</si>
  <si>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</si>
  <si>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</si>
  <si>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</si>
  <si>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</si>
  <si>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</si>
  <si>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</si>
  <si>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</si>
  <si>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</si>
  <si>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</si>
  <si>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</si>
  <si>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</si>
  <si>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</si>
  <si>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</si>
  <si>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</si>
  <si>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</si>
  <si>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</si>
  <si>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</si>
  <si>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</si>
  <si>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</si>
  <si>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</si>
  <si>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</si>
  <si>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</si>
  <si>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</si>
  <si>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</si>
  <si>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</si>
  <si>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</si>
  <si>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</si>
  <si>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</si>
  <si>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</si>
  <si>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</si>
  <si>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</si>
  <si>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</si>
  <si>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</si>
  <si>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</si>
  <si>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</si>
  <si>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</si>
  <si>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</si>
  <si>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</si>
  <si>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</si>
  <si>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</si>
  <si>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</si>
  <si>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</si>
  <si>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</si>
  <si>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</si>
  <si>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</si>
  <si>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</si>
  <si>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</si>
  <si>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</si>
  <si>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</si>
  <si>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</si>
  <si>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</si>
  <si>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</si>
  <si>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</si>
  <si>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</si>
  <si>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</si>
  <si>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</si>
  <si>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</si>
  <si>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</si>
  <si>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</si>
  <si>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</si>
  <si>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</si>
  <si>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</si>
  <si>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</si>
  <si>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</si>
  <si>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</si>
  <si>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</si>
  <si>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</si>
  <si>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</si>
  <si>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</si>
  <si>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</si>
  <si>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</si>
  <si>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</si>
  <si>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</si>
  <si>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</si>
  <si>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</si>
  <si>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</si>
  <si>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</si>
  <si>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</si>
  <si>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</si>
  <si>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</si>
  <si>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</si>
  <si>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</si>
  <si>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</si>
  <si>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</si>
  <si>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</si>
  <si>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</si>
  <si>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</si>
  <si>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</si>
  <si>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</si>
  <si>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</si>
  <si>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</si>
  <si>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</si>
  <si>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</si>
  <si>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</si>
  <si>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</si>
  <si>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</si>
  <si>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</si>
  <si>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</si>
  <si>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</si>
  <si>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</si>
  <si>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</si>
  <si>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</si>
  <si>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</si>
  <si>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</si>
  <si>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</si>
  <si>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</si>
  <si>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</si>
  <si>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</si>
  <si>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</si>
  <si>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</si>
  <si>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</si>
  <si>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</si>
  <si>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</si>
  <si>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</si>
  <si>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</si>
  <si>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</si>
  <si>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</si>
  <si>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</si>
  <si>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</si>
  <si>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</si>
  <si>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</si>
  <si>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</si>
  <si>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</si>
  <si>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</si>
  <si>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</si>
  <si>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</si>
  <si>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</si>
  <si>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</si>
  <si>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</si>
  <si>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</si>
  <si>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</si>
  <si>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</si>
  <si>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</si>
  <si>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</si>
  <si>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</si>
  <si>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</si>
  <si>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</si>
  <si>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</si>
  <si>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</si>
  <si>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</si>
  <si>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</si>
  <si>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</si>
  <si>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</si>
  <si>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</si>
  <si>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</si>
  <si>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</si>
  <si>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</si>
  <si>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</si>
  <si>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</si>
  <si>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</si>
  <si>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</si>
  <si>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</si>
  <si>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</si>
  <si>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</si>
  <si>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</si>
  <si>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</si>
  <si>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</si>
  <si>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</si>
  <si>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</si>
  <si>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</si>
  <si>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</si>
  <si>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</si>
  <si>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</si>
  <si>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</si>
  <si>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</si>
  <si>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</si>
  <si>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</si>
  <si>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</si>
  <si>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</si>
  <si>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</si>
  <si>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</si>
  <si>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</si>
  <si>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</si>
  <si>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</si>
  <si>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</si>
  <si>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</si>
  <si>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</si>
  <si>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</si>
  <si>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</si>
  <si>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</si>
  <si>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</si>
  <si>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</si>
  <si>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</si>
  <si>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</si>
  <si>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</si>
  <si>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</si>
  <si>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</si>
  <si>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</si>
  <si>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</si>
  <si>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</si>
  <si>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</si>
  <si>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</si>
  <si>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</si>
  <si>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</si>
  <si>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</si>
  <si>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</si>
  <si>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</si>
  <si>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</si>
  <si>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</si>
  <si>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</si>
  <si>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</si>
  <si>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</si>
  <si>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</si>
  <si>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</si>
  <si>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</si>
  <si>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</si>
  <si>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</si>
  <si>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</si>
  <si>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</si>
  <si>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</si>
  <si>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</si>
  <si>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</si>
  <si>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</si>
  <si>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</si>
  <si>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</si>
  <si>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</si>
  <si>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</si>
  <si>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</si>
  <si>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</si>
  <si>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</si>
  <si>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</si>
  <si>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</si>
  <si>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</si>
  <si>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</si>
  <si>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</si>
  <si>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</si>
  <si>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</si>
  <si>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</si>
  <si>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</si>
  <si>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</si>
  <si>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</si>
  <si>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</si>
  <si>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</si>
  <si>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</si>
  <si>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</si>
  <si>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</si>
  <si>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</si>
  <si>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</si>
  <si>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</si>
  <si>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</si>
  <si>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</si>
  <si>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</si>
  <si>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</si>
  <si>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</si>
  <si>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</si>
  <si>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</si>
  <si>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</si>
  <si>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</si>
  <si>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</si>
  <si>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</si>
  <si>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</si>
  <si>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</si>
  <si>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</si>
  <si>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</si>
  <si>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</si>
  <si>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</si>
  <si>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</si>
  <si>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</si>
  <si>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</si>
  <si>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</si>
  <si>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</si>
  <si>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</si>
  <si>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</si>
  <si>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</si>
  <si>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</si>
  <si>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</si>
  <si>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</si>
  <si>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</si>
  <si>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</si>
  <si>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</si>
  <si>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</si>
  <si>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</si>
  <si>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</si>
  <si>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</si>
  <si>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</si>
  <si>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</si>
  <si>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</si>
  <si>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</si>
  <si>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</si>
  <si>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</si>
  <si>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</si>
  <si>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</si>
  <si>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</si>
  <si>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</si>
  <si>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</si>
  <si>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</si>
  <si>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</si>
  <si>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</si>
  <si>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</si>
  <si>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</si>
  <si>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</si>
  <si>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</si>
  <si>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</si>
  <si>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</si>
  <si>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</si>
  <si>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</si>
  <si>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</si>
  <si>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</si>
  <si>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</si>
  <si>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</si>
  <si>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</si>
  <si>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</si>
  <si>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</si>
  <si>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</si>
  <si>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</si>
  <si>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</si>
  <si>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</si>
  <si>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</si>
  <si>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</si>
  <si>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</si>
  <si>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</si>
  <si>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</si>
  <si>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</si>
  <si>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</si>
  <si>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</si>
  <si>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</si>
  <si>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</si>
  <si>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</si>
  <si>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</si>
  <si>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</si>
  <si>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</si>
  <si>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</si>
  <si>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</si>
  <si>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</si>
  <si>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</si>
  <si>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</si>
  <si>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</si>
  <si>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</si>
  <si>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</si>
  <si>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</si>
  <si>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</si>
  <si>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</si>
  <si>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</si>
  <si>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</si>
  <si>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</si>
  <si>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</si>
  <si>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</si>
  <si>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</si>
  <si>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</si>
  <si>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</si>
  <si>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</si>
  <si>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</si>
  <si>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</si>
  <si>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</si>
  <si>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</si>
  <si>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</si>
  <si>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</si>
  <si>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</si>
  <si>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</si>
  <si>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</si>
  <si>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</si>
  <si>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</si>
  <si>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</si>
  <si>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</si>
  <si>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</si>
  <si>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</si>
  <si>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</si>
  <si>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</si>
  <si>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</si>
  <si>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</si>
  <si>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</si>
  <si>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</si>
  <si>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</si>
  <si>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</si>
  <si>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</si>
  <si>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</si>
  <si>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</si>
  <si>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</si>
  <si>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</si>
  <si>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</si>
  <si>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</si>
  <si>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</si>
  <si>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</si>
  <si>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</si>
  <si>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</si>
  <si>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</si>
  <si>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</si>
  <si>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</si>
  <si>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</si>
  <si>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</si>
  <si>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</si>
  <si>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</si>
  <si>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</si>
  <si>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</si>
  <si>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</si>
  <si>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</si>
  <si>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</si>
  <si>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</si>
  <si>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</si>
  <si>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</si>
  <si>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</si>
  <si>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</si>
  <si>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</si>
  <si>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</si>
  <si>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</si>
  <si>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</si>
  <si>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</si>
  <si>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</si>
  <si>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</si>
  <si>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</si>
  <si>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</si>
  <si>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</si>
  <si>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</si>
  <si>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</si>
  <si>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</si>
  <si>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</si>
  <si>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</si>
  <si>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</si>
  <si>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</si>
  <si>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</si>
  <si>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</si>
  <si>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</si>
  <si>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</si>
  <si>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</si>
  <si>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</si>
  <si>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</si>
  <si>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</si>
  <si>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</si>
  <si>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</si>
  <si>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</si>
  <si>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</si>
  <si>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</si>
  <si>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</si>
  <si>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</si>
  <si>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</si>
  <si>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</si>
  <si>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</si>
  <si>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</si>
  <si>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</si>
  <si>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</si>
  <si>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</si>
  <si>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</si>
  <si>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</si>
  <si>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</si>
  <si>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</si>
  <si>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</si>
  <si>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</si>
  <si>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</si>
  <si>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</si>
  <si>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</si>
  <si>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</si>
  <si>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</si>
  <si>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</si>
  <si>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</si>
  <si>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</si>
  <si>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</si>
  <si>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</si>
  <si>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</si>
  <si>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</si>
  <si>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</si>
  <si>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</si>
  <si>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</si>
  <si>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</si>
  <si>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</si>
  <si>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</si>
  <si>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</si>
  <si>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</si>
  <si>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</si>
  <si>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</si>
  <si>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</si>
  <si>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</si>
  <si>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</si>
  <si>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</si>
  <si>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</si>
  <si>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</si>
  <si>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</si>
  <si>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</si>
  <si>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</si>
  <si>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</si>
  <si>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</si>
  <si>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</si>
  <si>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</si>
  <si>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</si>
  <si>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</si>
  <si>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</si>
  <si>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</si>
  <si>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</si>
  <si>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</si>
  <si>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</si>
  <si>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</si>
  <si>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</si>
  <si>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</si>
  <si>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</si>
  <si>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</si>
  <si>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</si>
  <si>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</si>
  <si>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</si>
  <si>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</si>
  <si>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</si>
  <si>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</si>
  <si>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</si>
  <si>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</si>
  <si>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</si>
  <si>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</si>
  <si>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</si>
  <si>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</si>
  <si>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</si>
  <si>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</si>
  <si>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</si>
  <si>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</si>
  <si>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</si>
  <si>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</si>
  <si>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</si>
  <si>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</si>
  <si>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</si>
  <si>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</si>
  <si>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</si>
  <si>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</si>
  <si>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</si>
  <si>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</si>
  <si>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</si>
  <si>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</si>
  <si>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</si>
  <si>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</si>
  <si>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</si>
  <si>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</si>
  <si>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</si>
  <si>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</si>
  <si>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</si>
  <si>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</si>
  <si>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</si>
  <si>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</si>
  <si>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</si>
  <si>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</si>
  <si>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</si>
  <si>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</si>
  <si>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</si>
  <si>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</si>
  <si>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</si>
  <si>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</si>
  <si>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</si>
  <si>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</si>
  <si>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</si>
  <si>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</si>
  <si>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</si>
  <si>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</si>
  <si>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</si>
  <si>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</si>
  <si>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</si>
  <si>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</si>
  <si>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</si>
  <si>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</si>
  <si>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</si>
  <si>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</si>
  <si>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</si>
  <si>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</si>
  <si>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</si>
  <si>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</si>
  <si>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</si>
  <si>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</si>
  <si>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</si>
  <si>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</si>
  <si>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</si>
  <si>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</si>
  <si>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</si>
  <si>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</si>
  <si>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</si>
  <si>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</si>
  <si>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</si>
  <si>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</si>
  <si>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</si>
  <si>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</si>
  <si>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</si>
  <si>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</si>
  <si>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</si>
  <si>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</si>
  <si>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</si>
  <si>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</si>
  <si>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</si>
  <si>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</si>
  <si>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</si>
  <si>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</si>
  <si>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</si>
  <si>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</si>
  <si>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</si>
  <si>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</si>
  <si>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</si>
  <si>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</si>
  <si>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</si>
  <si>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</si>
  <si>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</si>
  <si>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</si>
  <si>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</si>
  <si>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</si>
  <si>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</si>
  <si>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</si>
  <si>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</si>
  <si>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</si>
  <si>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</si>
  <si>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</si>
  <si>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</si>
  <si>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</si>
  <si>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</si>
  <si>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</si>
  <si>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</si>
  <si>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</si>
  <si>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</si>
  <si>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</si>
  <si>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</si>
  <si>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</si>
  <si>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</si>
  <si>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</si>
  <si>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</si>
  <si>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</si>
  <si>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</si>
  <si>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</si>
  <si>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</si>
  <si>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</si>
  <si>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</si>
  <si>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</si>
  <si>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</si>
  <si>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</si>
  <si>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</si>
  <si>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</si>
  <si>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</si>
  <si>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</si>
  <si>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</si>
  <si>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</si>
  <si>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</si>
  <si>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</si>
  <si>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</si>
  <si>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</si>
  <si>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</si>
  <si>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</si>
  <si>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</si>
  <si>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</si>
  <si>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</si>
  <si>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</si>
  <si>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</si>
  <si>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</si>
  <si>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</si>
  <si>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</si>
  <si>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</si>
  <si>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</si>
  <si>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</si>
  <si>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</si>
  <si>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</si>
  <si>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</si>
  <si>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</si>
  <si>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</si>
  <si>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</si>
  <si>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</si>
  <si>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</si>
  <si>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</si>
  <si>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</si>
  <si>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</si>
  <si>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</si>
  <si>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</si>
  <si>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</si>
  <si>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</si>
  <si>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</si>
  <si>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</si>
  <si>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</si>
  <si>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</si>
  <si>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</si>
  <si>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</si>
  <si>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</si>
  <si>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</si>
  <si>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</si>
  <si>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</si>
  <si>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</si>
  <si>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</si>
  <si>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</si>
  <si>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</si>
  <si>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</si>
  <si>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</si>
  <si>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</si>
  <si>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</si>
  <si>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</si>
  <si>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</si>
  <si>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</si>
  <si>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</si>
  <si>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</si>
  <si>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</si>
  <si>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</si>
  <si>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</si>
  <si>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</si>
  <si>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</si>
  <si>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</si>
  <si>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</si>
  <si>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</si>
  <si>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</si>
  <si>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</si>
  <si>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</si>
  <si>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</si>
  <si>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</si>
  <si>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</si>
  <si>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</si>
  <si>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</si>
  <si>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</si>
  <si>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</si>
  <si>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</si>
  <si>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</si>
  <si>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</si>
  <si>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</si>
  <si>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</si>
  <si>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</si>
  <si>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</si>
  <si>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</si>
  <si>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</si>
  <si>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</si>
  <si>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</si>
  <si>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</si>
  <si>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</si>
  <si>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</si>
  <si>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</si>
  <si>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</si>
  <si>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</si>
  <si>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</si>
  <si>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</si>
  <si>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</si>
  <si>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</si>
  <si>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</si>
  <si>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</si>
  <si>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</si>
  <si>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</si>
  <si>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</si>
  <si>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</si>
  <si>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</si>
  <si>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</si>
  <si>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</si>
  <si>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</si>
  <si>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</si>
  <si>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</si>
  <si>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</si>
  <si>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</si>
  <si>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</si>
  <si>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</si>
  <si>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</si>
  <si>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</si>
  <si>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</si>
  <si>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</si>
  <si>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</si>
  <si>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</si>
  <si>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</si>
  <si>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</si>
  <si>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</si>
  <si>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</si>
  <si>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</si>
  <si>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</si>
  <si>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</si>
  <si>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</si>
  <si>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</si>
  <si>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</si>
  <si>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</si>
  <si>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</si>
  <si>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</si>
  <si>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</si>
  <si>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</si>
  <si>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</si>
  <si>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</si>
  <si>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</si>
  <si>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</si>
  <si>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</si>
  <si>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</si>
  <si>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</si>
  <si>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</si>
  <si>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</si>
  <si>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</si>
  <si>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</si>
  <si>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</si>
  <si>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</si>
  <si>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</si>
  <si>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</si>
  <si>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</si>
  <si>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</si>
  <si>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</si>
  <si>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</si>
  <si>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</si>
  <si>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</si>
  <si>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</si>
  <si>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</si>
  <si>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</si>
  <si>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</si>
  <si>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</si>
  <si>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</si>
  <si>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</si>
  <si>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</si>
  <si>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</si>
  <si>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</si>
  <si>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</si>
  <si>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</si>
  <si>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</si>
  <si>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</si>
  <si>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</si>
  <si>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</si>
  <si>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</si>
  <si>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</si>
  <si>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</si>
  <si>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</si>
  <si>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</si>
  <si>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</si>
  <si>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</si>
  <si>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</si>
  <si>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</si>
  <si>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</si>
  <si>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</si>
  <si>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</si>
  <si>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</si>
  <si>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</si>
  <si>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</si>
  <si>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</si>
  <si>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</si>
  <si>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</si>
  <si>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</si>
  <si>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</si>
  <si>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</si>
  <si>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</si>
  <si>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</si>
  <si>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</si>
  <si>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</si>
  <si>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</si>
  <si>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</si>
  <si>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</si>
  <si>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</si>
  <si>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</si>
  <si>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</si>
  <si>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</si>
  <si>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</si>
  <si>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</si>
  <si>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</si>
  <si>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</si>
  <si>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</si>
  <si>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</si>
  <si>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</si>
  <si>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</si>
  <si>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</si>
  <si>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</si>
  <si>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</si>
  <si>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</si>
  <si>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</si>
  <si>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</si>
  <si>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</si>
  <si>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</si>
  <si>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</si>
  <si>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</si>
  <si>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</si>
  <si>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</si>
  <si>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</si>
  <si>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</si>
  <si>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</si>
  <si>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</si>
  <si>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</si>
  <si>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</si>
  <si>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</si>
  <si>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</si>
  <si>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</si>
  <si>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</si>
  <si>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</si>
  <si>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</si>
  <si>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</si>
  <si>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</si>
  <si>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</si>
  <si>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</si>
  <si>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</si>
  <si>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</si>
  <si>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</si>
  <si>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</si>
  <si>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</si>
  <si>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</si>
  <si>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</si>
  <si>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</si>
  <si>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</si>
  <si>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</si>
  <si>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</si>
  <si>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</si>
  <si>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</si>
  <si>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</si>
  <si>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</si>
  <si>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</si>
  <si>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</si>
  <si>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</si>
  <si>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</si>
  <si>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</si>
  <si>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</si>
  <si>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</si>
  <si>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</si>
  <si>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</si>
  <si>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</si>
  <si>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</si>
  <si>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</si>
  <si>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</si>
  <si>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</si>
  <si>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</si>
  <si>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</si>
  <si>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</si>
  <si>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</si>
  <si>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</si>
  <si>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</si>
  <si>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</si>
  <si>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</si>
  <si>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</si>
  <si>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</si>
  <si>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</si>
  <si>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</si>
  <si>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</si>
  <si>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</si>
  <si>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</si>
  <si>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</si>
  <si>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</si>
  <si>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</si>
  <si>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</si>
  <si>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</si>
  <si>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</si>
  <si>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</si>
  <si>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</si>
  <si>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</si>
  <si>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</si>
  <si>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</si>
  <si>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</si>
  <si>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</si>
  <si>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</si>
  <si>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</si>
  <si>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</si>
  <si>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</si>
  <si>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</si>
  <si>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</si>
  <si>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</si>
  <si>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</si>
  <si>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</si>
  <si>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</si>
  <si>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</si>
  <si>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</si>
  <si>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</si>
  <si>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</si>
  <si>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</si>
  <si>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</si>
  <si>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</si>
  <si>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</si>
  <si>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</si>
  <si>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</si>
  <si>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</si>
  <si>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</si>
  <si>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</si>
  <si>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</si>
  <si>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</si>
  <si>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</si>
  <si>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</si>
  <si>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</si>
  <si>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</si>
  <si>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</si>
  <si>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</si>
  <si>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</si>
  <si>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</si>
  <si>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</si>
  <si>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</si>
  <si>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</si>
  <si>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</si>
  <si>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</si>
  <si>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</si>
  <si>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</si>
  <si>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</si>
  <si>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</si>
  <si>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</si>
  <si>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</si>
  <si>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</si>
  <si>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</si>
  <si>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</si>
  <si>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</si>
  <si>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</si>
  <si>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</si>
  <si>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</si>
  <si>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</si>
  <si>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</si>
  <si>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</si>
  <si>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</si>
  <si>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</si>
  <si>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</si>
  <si>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</si>
  <si>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</si>
  <si>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</si>
  <si>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</si>
  <si>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</si>
  <si>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</si>
  <si>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</si>
  <si>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</si>
  <si>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</si>
  <si>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</si>
  <si>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</si>
  <si>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</si>
  <si>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</si>
  <si>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</si>
  <si>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</si>
  <si>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</si>
  <si>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</si>
  <si>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</si>
  <si>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</si>
  <si>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</si>
  <si>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</si>
  <si>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</si>
  <si>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</si>
  <si>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</si>
  <si>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</si>
  <si>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</si>
  <si>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</si>
  <si>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</si>
  <si>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</si>
  <si>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</si>
  <si>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</si>
  <si>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</si>
  <si>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</si>
  <si>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</si>
  <si>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</si>
  <si>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</si>
  <si>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</si>
  <si>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</si>
  <si>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</si>
  <si>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</si>
  <si>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</si>
  <si>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</si>
  <si>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</si>
  <si>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</si>
  <si>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</si>
  <si>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</si>
  <si>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</si>
  <si>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</si>
  <si>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</si>
  <si>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</si>
  <si>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</si>
  <si>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</si>
  <si>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</si>
  <si>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</si>
  <si>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</si>
  <si>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</si>
  <si>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</si>
  <si>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</si>
  <si>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</si>
  <si>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</si>
  <si>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</si>
  <si>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</si>
  <si>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</si>
  <si>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</si>
  <si>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</si>
  <si>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</si>
  <si>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</si>
  <si>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</si>
  <si>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</si>
  <si>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</si>
  <si>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</si>
  <si>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</si>
  <si>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</si>
  <si>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</si>
  <si>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</si>
  <si>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</si>
  <si>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</si>
  <si>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</si>
  <si>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</si>
  <si>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</si>
  <si>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</si>
  <si>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</si>
  <si>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</si>
  <si>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</si>
  <si>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</si>
  <si>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</si>
  <si>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</si>
  <si>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</si>
  <si>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</si>
  <si>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</si>
  <si>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</si>
  <si>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</si>
  <si>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</si>
  <si>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</si>
  <si>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</si>
  <si>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</si>
  <si>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</si>
  <si>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</si>
  <si>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</si>
  <si>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</si>
  <si>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</si>
  <si>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</si>
  <si>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</si>
  <si>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</si>
  <si>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</si>
  <si>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</si>
  <si>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</si>
  <si>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</si>
  <si>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</si>
  <si>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</si>
  <si>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</si>
  <si>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</si>
  <si>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</si>
  <si>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</si>
  <si>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</si>
  <si>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</si>
  <si>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</si>
  <si>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</si>
  <si>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</si>
  <si>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</si>
  <si>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</si>
  <si>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</si>
  <si>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</si>
  <si>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</si>
  <si>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</si>
  <si>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</si>
  <si>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</si>
  <si>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</si>
  <si>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</si>
  <si>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</si>
  <si>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</si>
  <si>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</si>
  <si>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</si>
  <si>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</si>
  <si>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</si>
  <si>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</si>
  <si>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</si>
  <si>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</si>
  <si>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</si>
  <si>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</si>
  <si>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</si>
  <si>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</si>
  <si>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</si>
  <si>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</si>
  <si>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</si>
  <si>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</si>
  <si>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</si>
  <si>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</si>
  <si>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</si>
  <si>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</si>
  <si>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</si>
  <si>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</si>
  <si>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</si>
  <si>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</si>
  <si>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</si>
  <si>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</si>
  <si>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</si>
  <si>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</si>
  <si>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</si>
  <si>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</si>
  <si>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</si>
  <si>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</si>
  <si>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</si>
  <si>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</si>
  <si>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</si>
  <si>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</si>
  <si>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</si>
  <si>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</si>
  <si>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</si>
  <si>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</si>
  <si>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</si>
  <si>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</si>
  <si>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</si>
  <si>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</si>
  <si>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</si>
  <si>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</si>
  <si>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</si>
  <si>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</si>
  <si>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</si>
  <si>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</si>
  <si>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</si>
  <si>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</si>
  <si>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</si>
  <si>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</si>
  <si>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</si>
  <si>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</si>
  <si>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</si>
  <si>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</si>
  <si>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</si>
  <si>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</si>
  <si>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</si>
  <si>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</si>
  <si>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</si>
  <si>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</si>
  <si>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</si>
  <si>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</si>
  <si>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</si>
  <si>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</si>
  <si>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</si>
  <si>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</si>
  <si>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</si>
  <si>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</si>
  <si>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</si>
  <si>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</si>
  <si>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</si>
  <si>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</si>
  <si>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</si>
  <si>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</si>
  <si>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</si>
  <si>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</si>
  <si>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</si>
  <si>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</si>
  <si>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</si>
  <si>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</si>
  <si>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</si>
  <si>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</si>
  <si>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</si>
  <si>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</si>
  <si>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</si>
  <si>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</si>
  <si>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</si>
  <si>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</si>
  <si>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</si>
  <si>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</si>
  <si>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</si>
  <si>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</si>
  <si>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</si>
  <si>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</si>
  <si>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</si>
  <si>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</si>
  <si>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</si>
  <si>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</si>
  <si>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</si>
  <si>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</si>
  <si>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</si>
  <si>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</si>
  <si>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</si>
  <si>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</si>
  <si>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</si>
  <si>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</si>
  <si>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</si>
  <si>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</si>
  <si>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</si>
  <si>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</si>
  <si>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</si>
  <si>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</si>
  <si>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</si>
  <si>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</si>
  <si>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</si>
  <si>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</si>
  <si>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</si>
  <si>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</si>
  <si>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</si>
  <si>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</si>
  <si>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</si>
  <si>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</si>
  <si>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</si>
  <si>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</si>
  <si>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</si>
  <si>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</si>
  <si>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</si>
  <si>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</si>
  <si>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</si>
  <si>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</si>
  <si>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</si>
  <si>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</si>
  <si>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</si>
  <si>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</si>
  <si>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</si>
  <si>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</si>
  <si>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</si>
  <si>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</si>
  <si>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</si>
  <si>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</si>
  <si>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</si>
  <si>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</si>
  <si>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</si>
  <si>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</si>
  <si>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</si>
  <si>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</si>
  <si>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</si>
  <si>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</si>
  <si>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</si>
  <si>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</si>
  <si>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</si>
  <si>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</si>
  <si>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</si>
  <si>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</si>
  <si>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</si>
  <si>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</si>
  <si>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</si>
  <si>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</si>
  <si>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</si>
  <si>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</si>
  <si>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</si>
  <si>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</si>
  <si>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</si>
  <si>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</si>
  <si>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</si>
  <si>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</si>
  <si>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</si>
  <si>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</si>
  <si>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</si>
  <si>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</si>
  <si>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</si>
  <si>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</si>
  <si>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</si>
  <si>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</si>
  <si>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</si>
  <si>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</si>
  <si>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</si>
  <si>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</si>
  <si>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</si>
  <si>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</si>
  <si>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</si>
  <si>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</si>
  <si>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</si>
  <si>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</si>
  <si>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</si>
  <si>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</si>
  <si>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</si>
  <si>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</si>
  <si>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</si>
  <si>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</si>
  <si>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</si>
  <si>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</si>
  <si>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</si>
  <si>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</si>
  <si>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</si>
  <si>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</si>
  <si>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</si>
  <si>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</si>
  <si>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</si>
  <si>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</si>
  <si>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</si>
  <si>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</si>
  <si>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</si>
  <si>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</si>
  <si>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</si>
  <si>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</si>
  <si>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</si>
  <si>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</si>
  <si>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</si>
  <si>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</si>
  <si>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</si>
  <si>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</si>
  <si>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</si>
  <si>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</si>
  <si>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</si>
  <si>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</si>
  <si>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</si>
  <si>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</si>
  <si>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</si>
  <si>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</si>
  <si>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</si>
  <si>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</si>
  <si>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</si>
  <si>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</si>
  <si>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</si>
  <si>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</si>
  <si>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</si>
  <si>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</si>
  <si>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</si>
  <si>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</si>
  <si>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</si>
  <si>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</si>
  <si>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</si>
  <si>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</si>
  <si>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</si>
  <si>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</si>
  <si>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</si>
  <si>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</si>
  <si>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</si>
  <si>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</si>
  <si>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</si>
  <si>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</si>
  <si>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</si>
  <si>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</si>
  <si>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</si>
  <si>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</si>
  <si>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</si>
  <si>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</si>
  <si>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</si>
  <si>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</si>
  <si>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</si>
  <si>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</si>
  <si>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</si>
  <si>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</si>
  <si>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</si>
  <si>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</si>
  <si>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</si>
  <si>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</si>
  <si>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</si>
  <si>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</si>
  <si>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</si>
  <si>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</si>
  <si>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</si>
  <si>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</si>
  <si>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</si>
  <si>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</si>
  <si>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</si>
  <si>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</si>
  <si>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</si>
  <si>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</si>
  <si>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</si>
  <si>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</si>
  <si>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</si>
  <si>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</si>
  <si>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</si>
  <si>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</si>
  <si>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</si>
  <si>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</si>
  <si>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</si>
  <si>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</si>
  <si>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</si>
  <si>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</si>
  <si>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</si>
  <si>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</si>
  <si>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</si>
  <si>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</si>
  <si>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</si>
  <si>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</si>
  <si>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</si>
  <si>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</si>
  <si>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</si>
  <si>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</si>
  <si>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</si>
  <si>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</si>
  <si>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</si>
  <si>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</si>
  <si>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</si>
  <si>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</si>
  <si>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</si>
  <si>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</si>
  <si>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</si>
  <si>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</si>
  <si>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</si>
  <si>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</si>
  <si>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</si>
  <si>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</si>
  <si>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</si>
  <si>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</si>
  <si>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</si>
  <si>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</si>
  <si>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</si>
  <si>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</si>
  <si>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</si>
  <si>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</si>
  <si>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</si>
  <si>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</si>
  <si>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</si>
  <si>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</si>
  <si>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</si>
  <si>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</si>
  <si>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</si>
  <si>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</si>
  <si>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</si>
  <si>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</si>
  <si>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</si>
  <si>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</si>
  <si>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</si>
  <si>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</si>
  <si>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</si>
  <si>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</si>
  <si>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</si>
  <si>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</si>
  <si>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</si>
  <si>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</si>
  <si>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</si>
  <si>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</si>
  <si>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</si>
  <si>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</si>
  <si>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</si>
  <si>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</si>
  <si>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</si>
  <si>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</si>
  <si>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</si>
  <si>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</si>
  <si>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</si>
  <si>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</si>
  <si>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</si>
  <si>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</si>
  <si>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</si>
  <si>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</si>
  <si>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</si>
  <si>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</si>
  <si>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</si>
  <si>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</si>
  <si>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</si>
  <si>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</si>
  <si>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</si>
  <si>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</si>
  <si>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</si>
  <si>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</si>
  <si>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</si>
  <si>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</si>
  <si>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</si>
  <si>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</si>
  <si>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</si>
  <si>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</si>
  <si>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</si>
  <si>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</si>
  <si>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</si>
  <si>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</si>
  <si>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</si>
  <si>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</si>
  <si>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</si>
  <si>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</si>
  <si>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</si>
  <si>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</si>
  <si>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</si>
  <si>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</si>
  <si>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</si>
  <si>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</si>
  <si>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</si>
  <si>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</si>
  <si>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</si>
  <si>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</si>
  <si>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</si>
  <si>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</si>
  <si>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</si>
  <si>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</si>
  <si>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</si>
  <si>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</si>
  <si>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</si>
  <si>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</si>
  <si>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</si>
  <si>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</si>
  <si>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</si>
  <si>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</si>
  <si>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</si>
  <si>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</si>
  <si>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</si>
  <si>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</si>
  <si>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</si>
  <si>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</si>
  <si>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</si>
  <si>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</si>
  <si>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</si>
  <si>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</si>
  <si>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</si>
  <si>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</si>
  <si>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</si>
  <si>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</si>
  <si>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</si>
  <si>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</si>
  <si>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</si>
  <si>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</si>
  <si>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</si>
  <si>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</si>
  <si>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</si>
  <si>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</si>
  <si>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</si>
  <si>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</si>
  <si>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</si>
  <si>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</si>
  <si>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</si>
  <si>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</si>
  <si>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</si>
  <si>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</si>
  <si>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</si>
  <si>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</si>
  <si>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</si>
  <si>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</si>
  <si>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</si>
  <si>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</si>
  <si>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</si>
  <si>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</si>
  <si>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</si>
  <si>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</si>
  <si>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</si>
  <si>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</si>
  <si>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</si>
  <si>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</si>
  <si>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</si>
  <si>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</si>
  <si>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</si>
  <si>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</si>
  <si>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</si>
  <si>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</si>
  <si>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</si>
  <si>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</si>
  <si>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</si>
  <si>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</si>
  <si>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</si>
  <si>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</si>
  <si>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</si>
  <si>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</si>
  <si>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</si>
  <si>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</si>
  <si>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</si>
  <si>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</si>
  <si>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</si>
  <si>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</si>
  <si>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</si>
  <si>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</si>
  <si>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</si>
  <si>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</si>
  <si>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</si>
  <si>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</si>
  <si>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</si>
  <si>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</si>
  <si>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</si>
  <si>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</si>
  <si>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</si>
  <si>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</si>
  <si>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</si>
  <si>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</si>
  <si>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</si>
  <si>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</si>
  <si>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</si>
  <si>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</si>
  <si>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</si>
  <si>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</si>
  <si>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</si>
  <si>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</si>
  <si>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</si>
  <si>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</si>
  <si>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</si>
  <si>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</si>
  <si>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</si>
  <si>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</si>
  <si>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</si>
  <si>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</si>
  <si>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</si>
  <si>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</si>
  <si>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</si>
  <si>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</si>
  <si>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</si>
  <si>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</si>
  <si>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</si>
  <si>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</si>
  <si>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</si>
  <si>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</si>
  <si>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</si>
  <si>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</si>
  <si>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</si>
  <si>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</si>
  <si>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</si>
  <si>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</si>
  <si>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</si>
  <si>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</si>
  <si>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</si>
  <si>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</si>
  <si>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</si>
  <si>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</si>
  <si>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</si>
  <si>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</si>
  <si>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</si>
  <si>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</si>
  <si>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</si>
  <si>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</si>
  <si>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</si>
  <si>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</si>
  <si>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</si>
  <si>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</si>
  <si>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</si>
  <si>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</si>
  <si>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</si>
  <si>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</si>
  <si>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</si>
  <si>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</si>
  <si>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</si>
  <si>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</si>
  <si>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</si>
  <si>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</si>
  <si>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</si>
  <si>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</si>
  <si>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</si>
  <si>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</si>
  <si>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</si>
  <si>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</si>
  <si>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</si>
  <si>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</si>
  <si>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</si>
  <si>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</si>
  <si>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</si>
  <si>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</si>
  <si>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</si>
  <si>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</si>
  <si>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</si>
  <si>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</si>
  <si>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</si>
  <si>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</si>
  <si>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</si>
  <si>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</si>
  <si>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</si>
  <si>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</si>
  <si>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</si>
  <si>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</si>
  <si>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</si>
  <si>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</si>
  <si>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</si>
  <si>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</si>
  <si>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</si>
  <si>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</si>
  <si>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</si>
  <si>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</si>
  <si>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</si>
  <si>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</si>
  <si>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</si>
  <si>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</si>
  <si>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</si>
  <si>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</si>
  <si>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</si>
  <si>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</si>
  <si>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</si>
  <si>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</si>
  <si>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</si>
  <si>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</si>
  <si>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</si>
  <si>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</si>
  <si>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</si>
  <si>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</si>
  <si>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</si>
  <si>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</si>
  <si>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</si>
  <si>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</si>
  <si>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</si>
  <si>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</si>
  <si>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</si>
  <si>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</si>
  <si>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</si>
  <si>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</si>
  <si>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</si>
  <si>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</si>
  <si>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</si>
  <si>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</si>
  <si>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</si>
  <si>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</si>
  <si>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</si>
  <si>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</si>
  <si>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</si>
  <si>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</si>
  <si>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</si>
  <si>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</si>
  <si>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</si>
  <si>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</si>
  <si>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</si>
  <si>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</si>
  <si>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</si>
  <si>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</si>
  <si>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</si>
  <si>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</si>
  <si>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</si>
  <si>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</si>
  <si>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</si>
  <si>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</si>
  <si>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</si>
  <si>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</si>
  <si>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</si>
  <si>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</si>
  <si>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</si>
  <si>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</si>
  <si>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</si>
  <si>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</si>
  <si>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</si>
  <si>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</si>
  <si>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</si>
  <si>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</si>
  <si>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</si>
  <si>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</si>
  <si>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</si>
  <si>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</si>
  <si>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</si>
  <si>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</si>
  <si>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</si>
  <si>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</si>
  <si>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</si>
  <si>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</si>
  <si>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</si>
  <si>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</si>
  <si>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</si>
  <si>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</si>
  <si>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</si>
  <si>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</si>
  <si>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</si>
  <si>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</si>
  <si>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</si>
  <si>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</si>
  <si>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</si>
  <si>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</si>
  <si>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</si>
  <si>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</si>
  <si>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</si>
  <si>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</si>
  <si>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</si>
  <si>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</si>
  <si>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</si>
  <si>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</si>
  <si>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</si>
  <si>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</si>
  <si>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</si>
  <si>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</si>
  <si>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</si>
  <si>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</si>
  <si>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</si>
  <si>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</si>
  <si>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</si>
  <si>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</si>
  <si>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</si>
  <si>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</si>
  <si>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</si>
  <si>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</si>
  <si>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</si>
  <si>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</si>
  <si>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</si>
  <si>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</si>
  <si>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</si>
  <si>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</si>
  <si>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</si>
  <si>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</si>
  <si>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</si>
  <si>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</si>
  <si>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</si>
  <si>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</si>
  <si>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</si>
  <si>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</si>
  <si>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</si>
  <si>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</si>
  <si>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</si>
  <si>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</si>
  <si>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</si>
  <si>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</si>
  <si>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</si>
  <si>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</si>
  <si>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</si>
  <si>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</si>
  <si>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</si>
  <si>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</si>
  <si>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</si>
  <si>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</si>
  <si>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</si>
  <si>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</si>
  <si>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</si>
  <si>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</si>
  <si>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</si>
  <si>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</si>
  <si>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</si>
  <si>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</si>
  <si>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</si>
  <si>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</si>
  <si>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</si>
  <si>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</si>
  <si>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</si>
  <si>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</si>
  <si>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</si>
  <si>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</si>
  <si>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</si>
  <si>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</si>
  <si>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</si>
  <si>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</si>
  <si>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</si>
  <si>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</si>
  <si>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</si>
  <si>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</si>
  <si>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</si>
  <si>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</si>
  <si>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</si>
  <si>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</si>
  <si>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</si>
  <si>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</si>
  <si>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</si>
  <si>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</si>
  <si>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</si>
  <si>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</si>
  <si>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</si>
  <si>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</si>
  <si>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</si>
  <si>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</si>
  <si>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</si>
  <si>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</si>
  <si>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</si>
  <si>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</si>
  <si>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</si>
  <si>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</si>
  <si>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</si>
  <si>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</si>
  <si>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</si>
  <si>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</si>
  <si>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</si>
  <si>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</si>
  <si>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</si>
  <si>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</si>
  <si>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</si>
  <si>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</si>
  <si>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</si>
  <si>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</si>
  <si>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</si>
  <si>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</si>
  <si>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</si>
  <si>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</si>
  <si>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</si>
  <si>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</si>
  <si>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</si>
  <si>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</si>
  <si>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</si>
  <si>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</si>
  <si>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</si>
  <si>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</si>
  <si>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</si>
  <si>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</si>
  <si>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</si>
  <si>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</si>
  <si>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</si>
  <si>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</si>
  <si>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</si>
  <si>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</si>
  <si>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</si>
  <si>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</si>
  <si>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</si>
  <si>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</si>
  <si>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</si>
  <si>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</si>
  <si>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</si>
  <si>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</si>
  <si>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</si>
  <si>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</si>
  <si>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</si>
  <si>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</si>
  <si>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</si>
  <si>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</si>
  <si>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</si>
  <si>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</si>
  <si>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</si>
  <si>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</si>
  <si>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</si>
  <si>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</si>
  <si>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</si>
  <si>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</si>
  <si>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</si>
  <si>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</si>
  <si>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</si>
  <si>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</si>
  <si>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</si>
  <si>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</si>
  <si>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</si>
  <si>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</si>
  <si>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</si>
  <si>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</si>
  <si>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</si>
  <si>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</si>
  <si>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</si>
  <si>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</si>
  <si>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</si>
  <si>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</si>
  <si>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</si>
  <si>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</si>
  <si>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</si>
  <si>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</si>
  <si>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</si>
  <si>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</si>
  <si>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</si>
  <si>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</si>
  <si>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</si>
  <si>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</si>
  <si>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</si>
  <si>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</si>
  <si>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</si>
  <si>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</si>
  <si>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</si>
  <si>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</si>
  <si>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</si>
  <si>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</si>
  <si>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</si>
  <si>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</si>
  <si>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</si>
  <si>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</si>
  <si>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</si>
  <si>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</si>
  <si>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</si>
  <si>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</si>
  <si>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</si>
  <si>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</si>
  <si>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</si>
  <si>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</si>
  <si>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</si>
  <si>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</si>
  <si>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</si>
  <si>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</si>
  <si>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</si>
  <si>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</si>
  <si>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</si>
  <si>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</si>
  <si>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</si>
  <si>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</si>
  <si>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</si>
  <si>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</si>
  <si>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</si>
  <si>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</si>
  <si>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</si>
  <si>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</si>
  <si>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</si>
  <si>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</si>
  <si>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</si>
  <si>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</si>
  <si>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</si>
  <si>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</si>
  <si>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</si>
  <si>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</si>
  <si>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</si>
  <si>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</si>
  <si>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</si>
  <si>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</si>
  <si>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</si>
  <si>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</si>
  <si>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</si>
  <si>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</si>
  <si>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</si>
  <si>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</si>
  <si>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</si>
  <si>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</si>
  <si>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</si>
  <si>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</si>
  <si>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</si>
  <si>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</si>
  <si>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</si>
  <si>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</si>
  <si>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</si>
  <si>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</si>
  <si>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</si>
  <si>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</si>
  <si>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</si>
  <si>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</si>
  <si>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</si>
  <si>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</si>
  <si>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</si>
  <si>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</si>
  <si>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</si>
  <si>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</si>
  <si>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</si>
  <si>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</si>
  <si>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</si>
  <si>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</si>
  <si>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</si>
  <si>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</si>
  <si>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</si>
  <si>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</si>
  <si>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</si>
  <si>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</si>
  <si>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</si>
  <si>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</si>
  <si>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</si>
  <si>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</si>
  <si>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</si>
  <si>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</si>
  <si>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</si>
  <si>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</si>
  <si>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</si>
  <si>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</si>
  <si>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</si>
  <si>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</si>
  <si>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</si>
  <si>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</si>
  <si>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</si>
  <si>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</si>
  <si>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</si>
  <si>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</si>
  <si>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</si>
  <si>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</si>
  <si>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</si>
  <si>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</si>
  <si>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</si>
  <si>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</si>
  <si>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</si>
  <si>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</si>
  <si>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</si>
  <si>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</si>
  <si>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</si>
  <si>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</si>
  <si>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</si>
  <si>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</si>
  <si>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</si>
  <si>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</si>
  <si>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</si>
  <si>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</si>
  <si>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</si>
  <si>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</si>
  <si>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</si>
  <si>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</si>
  <si>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</si>
  <si>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</si>
  <si>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</si>
  <si>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</si>
  <si>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</si>
  <si>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</si>
  <si>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</si>
  <si>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</si>
  <si>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</si>
  <si>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</si>
  <si>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</si>
  <si>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</si>
  <si>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</si>
  <si>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</si>
  <si>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</si>
  <si>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</si>
  <si>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</si>
  <si>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</si>
  <si>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</si>
  <si>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</si>
  <si>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</si>
  <si>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</si>
  <si>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</si>
  <si>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</si>
  <si>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</si>
  <si>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</si>
  <si>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</si>
  <si>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</si>
  <si>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</si>
  <si>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</si>
  <si>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</si>
  <si>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</si>
  <si>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</si>
  <si>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</si>
  <si>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</si>
  <si>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</si>
  <si>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</si>
  <si>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</si>
  <si>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</si>
  <si>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</si>
  <si>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</si>
  <si>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</si>
  <si>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</si>
  <si>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</si>
  <si>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</si>
  <si>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</si>
  <si>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</si>
  <si>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</si>
  <si>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</si>
  <si>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</si>
  <si>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</si>
  <si>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</si>
  <si>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</si>
  <si>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</si>
  <si>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</si>
  <si>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</si>
  <si>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</si>
  <si>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</si>
  <si>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</si>
  <si>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</si>
  <si>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</si>
  <si>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</si>
  <si>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</si>
  <si>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</si>
  <si>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</si>
  <si>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</si>
  <si>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</si>
  <si>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</si>
  <si>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</si>
  <si>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</si>
  <si>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</si>
  <si>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</si>
  <si>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</si>
  <si>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</si>
  <si>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</si>
  <si>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</si>
  <si>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</si>
  <si>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</si>
  <si>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</si>
  <si>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</si>
  <si>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</si>
  <si>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</si>
  <si>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</si>
  <si>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</si>
  <si>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</si>
  <si>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</si>
  <si>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</si>
  <si>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</si>
  <si>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</si>
  <si>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</si>
  <si>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</si>
  <si>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</si>
  <si>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</si>
  <si>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</si>
  <si>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</si>
  <si>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</si>
  <si>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</si>
  <si>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</si>
  <si>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</si>
  <si>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</si>
  <si>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</si>
  <si>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</si>
  <si>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</si>
  <si>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</si>
  <si>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</si>
  <si>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</si>
  <si>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</si>
  <si>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</si>
  <si>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</si>
  <si>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</si>
  <si>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</si>
  <si>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</si>
  <si>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</si>
  <si>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</si>
  <si>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</si>
  <si>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</si>
  <si>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</si>
  <si>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</si>
  <si>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</si>
  <si>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</si>
  <si>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</si>
  <si>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</si>
  <si>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</si>
  <si>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</si>
  <si>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</si>
  <si>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</si>
  <si>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</si>
  <si>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</si>
  <si>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</si>
  <si>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</si>
  <si>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</si>
  <si>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</si>
  <si>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</si>
  <si>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</si>
  <si>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</si>
  <si>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</si>
  <si>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</si>
  <si>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</si>
  <si>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</si>
  <si>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</si>
  <si>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</si>
  <si>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</si>
  <si>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</si>
  <si>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</si>
  <si>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</si>
  <si>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</si>
  <si>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</si>
  <si>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</si>
  <si>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</si>
  <si>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</si>
  <si>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</si>
  <si>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</si>
  <si>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</si>
  <si>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</si>
  <si>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</si>
  <si>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</si>
  <si>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</si>
  <si>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</si>
  <si>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</si>
  <si>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</si>
  <si>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</si>
  <si>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</si>
  <si>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</si>
  <si>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</si>
  <si>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</si>
  <si>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</si>
  <si>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</si>
  <si>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</si>
  <si>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</si>
  <si>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</si>
  <si>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</si>
  <si>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</si>
  <si>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</si>
  <si>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</si>
  <si>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</si>
  <si>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</si>
  <si>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</si>
  <si>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</si>
  <si>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</si>
  <si>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</si>
  <si>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</si>
  <si>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</si>
  <si>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</si>
  <si>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</si>
  <si>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</si>
  <si>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</si>
  <si>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</si>
  <si>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</si>
  <si>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</si>
  <si>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</si>
  <si>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</si>
  <si>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</si>
  <si>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</si>
  <si>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</si>
  <si>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</si>
  <si>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</si>
  <si>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</si>
  <si>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</si>
  <si>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</si>
  <si>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</si>
  <si>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</si>
  <si>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</si>
  <si>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</si>
  <si>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</si>
  <si>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</si>
  <si>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</si>
  <si>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</si>
  <si>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</si>
  <si>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</si>
  <si>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</si>
  <si>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</si>
  <si>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</si>
  <si>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</si>
  <si>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</si>
  <si>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</si>
  <si>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</si>
  <si>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</si>
  <si>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</si>
  <si>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</si>
  <si>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</si>
  <si>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</si>
  <si>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</si>
  <si>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</si>
  <si>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</si>
  <si>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</si>
  <si>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</si>
  <si>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</si>
  <si>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</si>
  <si>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</si>
  <si>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</si>
  <si>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</si>
  <si>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</si>
  <si>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</si>
  <si>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</si>
  <si>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</si>
  <si>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</si>
  <si>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</si>
  <si>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</si>
  <si>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</si>
  <si>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</si>
  <si>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</si>
  <si>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</si>
  <si>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</si>
  <si>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</si>
  <si>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</si>
  <si>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</si>
  <si>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</si>
  <si>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</si>
  <si>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</si>
  <si>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</si>
  <si>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</si>
  <si>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</si>
  <si>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</si>
  <si>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</si>
  <si>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</si>
  <si>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</si>
  <si>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</si>
  <si>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</si>
  <si>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</si>
  <si>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</si>
  <si>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</si>
  <si>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</si>
  <si>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</si>
  <si>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</si>
  <si>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</si>
  <si>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</si>
  <si>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</si>
  <si>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</si>
  <si>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</si>
  <si>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</si>
  <si>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</si>
  <si>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</si>
  <si>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</si>
  <si>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</si>
  <si>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</si>
  <si>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</si>
  <si>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</si>
  <si>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</si>
  <si>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</si>
  <si>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</si>
  <si>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</si>
  <si>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</si>
  <si>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</si>
  <si>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</si>
  <si>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</si>
  <si>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</si>
  <si>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</si>
  <si>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</si>
  <si>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</si>
  <si>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</si>
  <si>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</si>
  <si>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</si>
  <si>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</si>
  <si>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</si>
  <si>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</si>
  <si>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</si>
  <si>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</si>
  <si>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</si>
  <si>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</si>
  <si>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</si>
  <si>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</si>
  <si>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</si>
  <si>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</si>
  <si>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</si>
  <si>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</si>
  <si>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</si>
  <si>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</si>
  <si>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</si>
  <si>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</si>
  <si>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</si>
  <si>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</si>
  <si>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</si>
  <si>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</si>
  <si>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</si>
  <si>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</si>
  <si>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</si>
  <si>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</si>
  <si>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</si>
  <si>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</si>
  <si>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</si>
  <si>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</si>
  <si>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</si>
  <si>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</si>
  <si>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</si>
  <si>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</si>
  <si>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</si>
  <si>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</si>
  <si>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</si>
  <si>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</si>
  <si>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</si>
  <si>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</si>
  <si>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</si>
  <si>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</si>
  <si>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</si>
  <si>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</si>
  <si>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</si>
  <si>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</si>
  <si>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</si>
  <si>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</si>
  <si>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</si>
  <si>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</si>
  <si>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</si>
  <si>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</si>
  <si>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</si>
  <si>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</si>
  <si>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</si>
  <si>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</si>
  <si>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</si>
  <si>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</si>
  <si>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</si>
  <si>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</si>
  <si>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</si>
  <si>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</si>
  <si>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</si>
  <si>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</si>
  <si>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</si>
  <si>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</si>
  <si>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</si>
  <si>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</si>
  <si>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</si>
  <si>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</si>
  <si>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</si>
  <si>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</si>
  <si>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</si>
  <si>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</si>
  <si>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</si>
  <si>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</si>
  <si>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</si>
  <si>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</si>
  <si>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</si>
  <si>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</si>
  <si>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</si>
  <si>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</si>
  <si>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</si>
  <si>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</si>
  <si>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</si>
  <si>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</si>
  <si>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</si>
  <si>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</si>
  <si>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</si>
  <si>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</si>
  <si>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</si>
  <si>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</si>
  <si>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</si>
  <si>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</si>
  <si>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</si>
  <si>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</si>
  <si>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</si>
  <si>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</si>
  <si>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</si>
  <si>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</si>
  <si>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</si>
  <si>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</si>
  <si>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</si>
  <si>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</si>
  <si>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</si>
  <si>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</si>
  <si>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</si>
  <si>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</si>
  <si>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</si>
  <si>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</si>
  <si>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</si>
  <si>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</si>
  <si>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</si>
  <si>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</si>
  <si>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</si>
  <si>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</si>
  <si>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</si>
  <si>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</si>
  <si>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</si>
  <si>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</si>
  <si>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</si>
  <si>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</si>
  <si>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</si>
  <si>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</si>
  <si>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</si>
  <si>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</si>
  <si>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</si>
  <si>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</si>
  <si>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</si>
  <si>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</si>
  <si>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</si>
  <si>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</si>
  <si>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</si>
  <si>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</si>
  <si>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</si>
  <si>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</si>
  <si>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</si>
  <si>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</si>
  <si>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</si>
  <si>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</si>
  <si>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</si>
  <si>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</si>
  <si>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</si>
  <si>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</si>
  <si>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</si>
  <si>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</si>
  <si>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</si>
  <si>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</si>
  <si>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</si>
  <si>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</si>
  <si>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</si>
  <si>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</si>
  <si>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</si>
  <si>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</si>
  <si>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</si>
  <si>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</si>
  <si>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</si>
  <si>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</si>
  <si>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</si>
  <si>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</si>
  <si>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</si>
  <si>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</si>
  <si>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</si>
  <si>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</si>
  <si>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</si>
  <si>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</si>
  <si>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</si>
  <si>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</si>
  <si>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</si>
  <si>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</si>
  <si>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</si>
  <si>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</si>
  <si>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</si>
  <si>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</si>
  <si>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</si>
  <si>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</si>
  <si>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</si>
  <si>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</si>
  <si>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</si>
  <si>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</si>
  <si>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</si>
  <si>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</si>
  <si>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</si>
  <si>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</si>
  <si>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</si>
  <si>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</si>
  <si>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</si>
  <si>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</si>
  <si>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</si>
  <si>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</si>
  <si>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</si>
  <si>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</si>
  <si>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</si>
  <si>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</si>
  <si>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</si>
  <si>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</si>
  <si>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</si>
  <si>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</si>
  <si>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</si>
  <si>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</si>
  <si>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</si>
  <si>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</si>
  <si>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</si>
  <si>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</si>
  <si>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</si>
  <si>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</si>
  <si>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</si>
  <si>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</si>
  <si>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</si>
  <si>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</si>
  <si>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</si>
  <si>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</si>
  <si>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</si>
  <si>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</si>
  <si>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</si>
  <si>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</si>
  <si>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</si>
  <si>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</si>
  <si>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</si>
  <si>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</si>
  <si>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</si>
  <si>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</si>
  <si>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</si>
  <si>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</si>
  <si>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</si>
  <si>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</si>
  <si>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</si>
  <si>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</si>
  <si>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</si>
  <si>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</si>
  <si>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</si>
  <si>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</si>
  <si>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</si>
  <si>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</si>
  <si>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</si>
  <si>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</si>
  <si>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</si>
  <si>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</si>
  <si>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</si>
  <si>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</si>
  <si>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</si>
  <si>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</si>
  <si>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</si>
  <si>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</si>
  <si>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</si>
  <si>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</si>
  <si>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</si>
  <si>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</si>
  <si>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</si>
  <si>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</si>
  <si>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</si>
  <si>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</si>
  <si>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</si>
  <si>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</si>
  <si>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</si>
  <si>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</si>
  <si>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</si>
  <si>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</si>
  <si>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</si>
  <si>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</si>
  <si>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</si>
  <si>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</si>
  <si>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</si>
  <si>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</si>
  <si>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</si>
  <si>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</si>
  <si>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</si>
  <si>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</si>
  <si>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</si>
  <si>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</si>
  <si>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</si>
  <si>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</si>
  <si>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</si>
  <si>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</si>
  <si>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</si>
  <si>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</si>
  <si>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</si>
  <si>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</si>
  <si>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</si>
  <si>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</si>
  <si>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</si>
  <si>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</si>
  <si>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</si>
  <si>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</si>
  <si>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</si>
  <si>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</si>
  <si>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</si>
  <si>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</si>
  <si>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</si>
  <si>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</si>
  <si>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</si>
  <si>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</si>
  <si>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</si>
  <si>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</si>
  <si>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</si>
  <si>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</si>
  <si>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</si>
  <si>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</si>
  <si>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</si>
  <si>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</si>
  <si>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</si>
  <si>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</si>
  <si>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</si>
  <si>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</si>
  <si>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</si>
  <si>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</si>
  <si>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</si>
  <si>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</si>
  <si>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</si>
  <si>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</si>
  <si>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</si>
  <si>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</si>
  <si>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</si>
  <si>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</si>
  <si>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</si>
  <si>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</si>
  <si>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</si>
  <si>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</si>
  <si>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</si>
  <si>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</si>
  <si>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</si>
  <si>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</si>
  <si>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</si>
  <si>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</si>
  <si>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</si>
  <si>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</si>
  <si>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</si>
  <si>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</si>
  <si>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</si>
  <si>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</si>
  <si>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</si>
  <si>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</si>
  <si>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</si>
  <si>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</si>
  <si>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</si>
  <si>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</si>
  <si>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</si>
  <si>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</si>
  <si>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</si>
  <si>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</si>
  <si>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</si>
  <si>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</si>
  <si>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</si>
  <si>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</si>
  <si>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</si>
  <si>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</si>
  <si>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</si>
  <si>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</si>
  <si>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</si>
  <si>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</si>
  <si>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</si>
  <si>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</si>
  <si>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</si>
  <si>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</si>
  <si>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</si>
  <si>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</si>
  <si>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</si>
  <si>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</si>
  <si>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</si>
  <si>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</si>
  <si>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</si>
  <si>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</si>
  <si>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</si>
  <si>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</si>
  <si>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</si>
  <si>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</si>
  <si>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</si>
  <si>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</si>
  <si>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</si>
  <si>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</si>
  <si>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</si>
  <si>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</si>
  <si>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</si>
  <si>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</si>
  <si>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</si>
  <si>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</si>
  <si>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</si>
  <si>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</si>
  <si>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</si>
  <si>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</si>
  <si>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</si>
  <si>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</si>
  <si>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</si>
  <si>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</si>
  <si>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</si>
  <si>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</si>
  <si>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</si>
  <si>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</si>
  <si>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</si>
  <si>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</si>
  <si>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</si>
  <si>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</si>
  <si>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</si>
  <si>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</si>
  <si>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</si>
  <si>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</si>
  <si>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</si>
  <si>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</si>
  <si>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</si>
  <si>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</si>
  <si>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</si>
  <si>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</si>
  <si>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</si>
  <si>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</si>
  <si>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</si>
  <si>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</si>
  <si>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</si>
  <si>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</si>
  <si>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</si>
  <si>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</si>
  <si>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</si>
  <si>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</si>
  <si>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</si>
  <si>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</si>
  <si>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</si>
  <si>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</si>
  <si>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</si>
  <si>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</si>
  <si>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</si>
  <si>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</si>
  <si>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</si>
  <si>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</si>
  <si>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</si>
  <si>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</si>
  <si>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</si>
  <si>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</si>
  <si>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</si>
  <si>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</si>
  <si>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</si>
  <si>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</si>
  <si>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</si>
  <si>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</si>
  <si>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</si>
  <si>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</si>
  <si>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</si>
  <si>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</si>
  <si>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</si>
  <si>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</si>
  <si>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</si>
  <si>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</si>
  <si>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</si>
  <si>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</si>
  <si>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</si>
  <si>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</si>
  <si>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</si>
  <si>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</si>
  <si>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</si>
  <si>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</si>
  <si>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</si>
  <si>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</si>
  <si>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</si>
  <si>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</si>
  <si>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</si>
  <si>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</si>
  <si>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</si>
  <si>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</si>
  <si>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</si>
  <si>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</si>
  <si>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</si>
  <si>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</si>
  <si>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</si>
  <si>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</si>
  <si>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</si>
  <si>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</si>
  <si>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</si>
  <si>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</si>
  <si>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</si>
  <si>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</si>
  <si>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</si>
  <si>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</si>
  <si>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</si>
  <si>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</si>
  <si>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</si>
  <si>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</si>
  <si>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</si>
  <si>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</si>
  <si>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</si>
  <si>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</si>
  <si>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</si>
  <si>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</si>
  <si>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</si>
  <si>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</si>
  <si>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</si>
  <si>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</si>
  <si>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</si>
  <si>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</si>
  <si>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</si>
  <si>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</si>
  <si>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</si>
  <si>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</si>
  <si>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</si>
  <si>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</si>
  <si>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</si>
  <si>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</si>
  <si>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</si>
  <si>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</si>
  <si>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</si>
  <si>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</si>
  <si>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</si>
  <si>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</si>
  <si>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</si>
  <si>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</si>
  <si>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</si>
  <si>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</si>
  <si>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</si>
  <si>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</si>
  <si>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</si>
  <si>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</si>
  <si>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</si>
  <si>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</si>
  <si>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</si>
  <si>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</si>
  <si>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</si>
  <si>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</si>
  <si>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</si>
  <si>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</si>
  <si>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</si>
  <si>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</si>
  <si>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</si>
  <si>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</si>
  <si>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</si>
  <si>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</si>
  <si>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</si>
  <si>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</si>
  <si>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</si>
  <si>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</si>
  <si>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</si>
  <si>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</si>
  <si>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</si>
  <si>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</si>
  <si>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</si>
  <si>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</si>
  <si>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</si>
  <si>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</si>
  <si>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</si>
  <si>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</si>
  <si>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</si>
  <si>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</si>
  <si>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</si>
  <si>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</si>
  <si>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</si>
  <si>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</si>
  <si>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</si>
  <si>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</si>
  <si>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</si>
  <si>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</si>
  <si>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</si>
  <si>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</si>
  <si>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</si>
  <si>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</si>
  <si>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</si>
  <si>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</si>
  <si>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</si>
  <si>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</si>
  <si>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</si>
  <si>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</si>
  <si>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</si>
  <si>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</si>
  <si>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</si>
  <si>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</si>
  <si>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</si>
  <si>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</si>
  <si>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</si>
  <si>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</si>
  <si>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</si>
  <si>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</si>
  <si>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</si>
  <si>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</si>
  <si>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</si>
  <si>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</si>
  <si>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</si>
  <si>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</si>
  <si>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</si>
  <si>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</si>
  <si>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</si>
  <si>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</si>
  <si>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</si>
  <si>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</si>
  <si>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</si>
  <si>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</si>
  <si>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</si>
  <si>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</si>
  <si>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</si>
  <si>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</si>
  <si>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</si>
  <si>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</si>
  <si>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</si>
  <si>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</si>
  <si>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</si>
  <si>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</si>
  <si>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</si>
  <si>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</si>
  <si>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</si>
  <si>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</si>
  <si>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</si>
  <si>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</si>
  <si>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</si>
  <si>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</si>
  <si>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</si>
  <si>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</si>
  <si>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</si>
  <si>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</si>
  <si>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</si>
  <si>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</si>
  <si>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</si>
  <si>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</si>
  <si>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</si>
  <si>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</si>
  <si>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</si>
  <si>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</si>
  <si>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</si>
  <si>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</si>
  <si>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</si>
  <si>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</si>
  <si>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</si>
  <si>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</si>
  <si>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</si>
  <si>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</si>
  <si>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</si>
  <si>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</si>
  <si>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</si>
  <si>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</si>
  <si>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</si>
  <si>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</si>
  <si>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</si>
  <si>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</si>
  <si>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</si>
  <si>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</si>
  <si>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</si>
  <si>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</si>
  <si>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</si>
  <si>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</si>
  <si>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</si>
  <si>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</si>
  <si>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</si>
  <si>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</si>
  <si>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</si>
  <si>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</si>
  <si>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</si>
  <si>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</si>
  <si>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</si>
  <si>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</si>
  <si>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</si>
  <si>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</si>
  <si>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</si>
  <si>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</si>
  <si>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</si>
  <si>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</si>
  <si>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</si>
  <si>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</si>
  <si>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</si>
  <si>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</si>
  <si>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</si>
  <si>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</si>
  <si>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</si>
  <si>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</si>
  <si>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</si>
  <si>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</si>
  <si>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</si>
  <si>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</si>
  <si>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</si>
  <si>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</si>
  <si>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</si>
  <si>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</si>
  <si>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</si>
  <si>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</si>
  <si>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</si>
  <si>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</si>
  <si>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</si>
  <si>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</si>
  <si>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</si>
  <si>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</si>
  <si>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</si>
  <si>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</si>
  <si>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</si>
  <si>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</si>
  <si>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</si>
  <si>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</si>
  <si>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</si>
  <si>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</si>
  <si>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</si>
  <si>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</si>
  <si>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</si>
  <si>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</si>
  <si>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</si>
  <si>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</si>
  <si>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</si>
  <si>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</si>
  <si>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</si>
  <si>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</si>
  <si>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</si>
  <si>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</si>
  <si>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</si>
  <si>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</si>
  <si>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</si>
  <si>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</si>
  <si>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</si>
  <si>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</si>
  <si>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</si>
  <si>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</si>
  <si>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</si>
  <si>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</si>
  <si>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</si>
  <si>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</si>
  <si>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</si>
  <si>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</si>
  <si>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</si>
  <si>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</si>
  <si>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</si>
  <si>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</si>
  <si>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</si>
  <si>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</si>
  <si>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</si>
  <si>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</si>
  <si>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</si>
  <si>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</si>
  <si>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</si>
  <si>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</si>
  <si>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</si>
  <si>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</si>
  <si>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</si>
  <si>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</si>
  <si>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</si>
  <si>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</si>
  <si>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</si>
  <si>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</si>
  <si>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</si>
  <si>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</si>
  <si>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</si>
  <si>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</si>
  <si>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</si>
  <si>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</si>
  <si>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</si>
  <si>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</si>
  <si>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</si>
  <si>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</si>
  <si>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</si>
  <si>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</si>
  <si>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</si>
  <si>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</si>
  <si>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</si>
  <si>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</si>
  <si>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</si>
  <si>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</si>
  <si>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</si>
  <si>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</si>
  <si>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</si>
  <si>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</si>
  <si>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</si>
  <si>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</si>
  <si>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</si>
  <si>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</si>
  <si>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</si>
  <si>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</si>
  <si>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</si>
  <si>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</si>
  <si>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</si>
  <si>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</si>
  <si>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</si>
  <si>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</si>
  <si>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</si>
  <si>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</si>
  <si>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</si>
  <si>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</si>
  <si>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</si>
  <si>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</si>
  <si>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</si>
  <si>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</si>
  <si>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</si>
  <si>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</si>
  <si>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</si>
  <si>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</si>
  <si>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</si>
  <si>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</si>
  <si>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</si>
  <si>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</si>
  <si>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</si>
  <si>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</si>
  <si>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</si>
  <si>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</si>
  <si>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</si>
  <si>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</si>
  <si>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</si>
  <si>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</si>
  <si>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</si>
  <si>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</si>
  <si>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</si>
  <si>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</si>
  <si>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</si>
  <si>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</si>
  <si>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</si>
  <si>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</si>
  <si>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</si>
  <si>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</si>
  <si>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</si>
  <si>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</si>
  <si>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</si>
  <si>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</si>
  <si>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</si>
  <si>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</si>
  <si>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</si>
  <si>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</si>
  <si>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</si>
  <si>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</si>
  <si>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</si>
  <si>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</si>
  <si>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</si>
  <si>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</si>
  <si>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</si>
  <si>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</si>
  <si>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</si>
  <si>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</si>
  <si>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</si>
  <si>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</si>
  <si>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</si>
  <si>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</si>
  <si>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</si>
  <si>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</si>
  <si>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</si>
  <si>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</si>
  <si>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</si>
  <si>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</si>
  <si>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</si>
  <si>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</si>
  <si>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</si>
  <si>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</si>
  <si>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</si>
  <si>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</si>
  <si>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</si>
  <si>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</si>
  <si>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</si>
  <si>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</si>
  <si>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</si>
  <si>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</si>
  <si>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</si>
  <si>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</si>
  <si>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</si>
  <si>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</si>
  <si>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</si>
  <si>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</si>
  <si>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</si>
  <si>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</si>
  <si>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</si>
  <si>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</si>
  <si>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</si>
  <si>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</si>
  <si>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</si>
  <si>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</si>
  <si>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</si>
  <si>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</si>
  <si>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</si>
  <si>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</si>
  <si>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</si>
  <si>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</si>
  <si>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</si>
  <si>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</si>
  <si>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</si>
  <si>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</si>
  <si>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</si>
  <si>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</si>
  <si>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</si>
  <si>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</si>
  <si>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</si>
  <si>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</si>
  <si>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</si>
  <si>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</si>
  <si>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</si>
  <si>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</si>
  <si>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</si>
  <si>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</si>
  <si>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</si>
  <si>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</si>
  <si>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</si>
  <si>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</si>
  <si>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</si>
  <si>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</si>
  <si>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</si>
  <si>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</si>
  <si>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</si>
  <si>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</si>
  <si>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</si>
  <si>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</si>
  <si>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</si>
  <si>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</si>
  <si>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</si>
  <si>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</si>
  <si>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</si>
  <si>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</si>
  <si>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</si>
  <si>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</si>
  <si>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</si>
  <si>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</si>
  <si>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</si>
  <si>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</si>
  <si>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</si>
  <si>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</si>
  <si>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</si>
  <si>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</si>
  <si>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</si>
  <si>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</si>
  <si>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</si>
  <si>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</si>
  <si>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</si>
  <si>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</si>
  <si>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</si>
  <si>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</si>
  <si>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</si>
  <si>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</si>
  <si>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</si>
  <si>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</si>
  <si>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</si>
  <si>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</si>
  <si>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</si>
  <si>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</si>
  <si>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</si>
  <si>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</si>
  <si>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</si>
  <si>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</si>
  <si>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</si>
  <si>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</si>
  <si>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</si>
  <si>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</si>
  <si>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</si>
  <si>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</si>
  <si>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</si>
  <si>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</si>
  <si>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</si>
  <si>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</si>
  <si>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</si>
  <si>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</si>
  <si>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</si>
  <si>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</si>
  <si>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</si>
  <si>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</si>
  <si>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</si>
  <si>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</si>
  <si>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</si>
  <si>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</si>
  <si>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</si>
  <si>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</si>
  <si>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</si>
  <si>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</si>
  <si>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</si>
  <si>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</si>
  <si>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</si>
  <si>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</si>
  <si>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</si>
  <si>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</si>
  <si>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</si>
  <si>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</si>
  <si>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</si>
  <si>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</si>
  <si>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</si>
  <si>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</si>
  <si>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</si>
  <si>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</si>
  <si>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</si>
  <si>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</si>
  <si>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</si>
  <si>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</si>
  <si>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</si>
  <si>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</si>
  <si>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</si>
  <si>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</si>
  <si>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</si>
  <si>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</si>
  <si>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</si>
  <si>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</si>
  <si>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</si>
  <si>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</si>
  <si>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</si>
  <si>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</si>
  <si>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</si>
  <si>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</si>
  <si>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</si>
  <si>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</si>
  <si>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</si>
  <si>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</si>
  <si>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</si>
  <si>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</si>
  <si>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</si>
  <si>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</si>
  <si>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</si>
  <si>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</si>
  <si>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</si>
  <si>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</si>
  <si>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</si>
  <si>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</si>
  <si>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</si>
  <si>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</si>
  <si>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</si>
  <si>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</si>
  <si>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</si>
  <si>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</si>
  <si>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</si>
  <si>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</si>
  <si>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</si>
  <si>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</si>
  <si>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</si>
  <si>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</si>
  <si>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</si>
  <si>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</si>
  <si>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</si>
  <si>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</si>
  <si>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</si>
  <si>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</si>
  <si>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</si>
  <si>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</si>
  <si>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</si>
  <si>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</si>
  <si>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</si>
  <si>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</si>
  <si>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</si>
  <si>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</si>
  <si>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</si>
  <si>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</si>
  <si>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</si>
  <si>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</si>
  <si>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</si>
  <si>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</si>
  <si>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</si>
  <si>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</si>
  <si>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</si>
  <si>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</si>
  <si>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</si>
  <si>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</si>
  <si>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</si>
  <si>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</si>
  <si>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</si>
  <si>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</si>
  <si>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</si>
  <si>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</si>
  <si>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</si>
  <si>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</si>
  <si>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</si>
  <si>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</si>
  <si>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</si>
  <si>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</si>
  <si>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</si>
  <si>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</si>
  <si>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</si>
  <si>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</si>
  <si>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</si>
  <si>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</si>
  <si>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</si>
  <si>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</si>
  <si>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</si>
  <si>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</si>
  <si>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</si>
  <si>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</si>
  <si>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</si>
  <si>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</si>
  <si>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</si>
  <si>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</si>
  <si>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</si>
  <si>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</si>
  <si>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</si>
  <si>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</si>
  <si>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</si>
  <si>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</si>
  <si>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</si>
  <si>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</si>
  <si>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</si>
  <si>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</si>
  <si>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</si>
  <si>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</si>
  <si>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</si>
  <si>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</si>
  <si>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</si>
  <si>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</si>
  <si>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</si>
  <si>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</si>
  <si>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</si>
  <si>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</si>
  <si>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</si>
  <si>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</si>
  <si>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</si>
  <si>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</si>
  <si>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</si>
  <si>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</si>
  <si>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</si>
  <si>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</si>
  <si>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</si>
  <si>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</si>
  <si>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</si>
  <si>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</si>
  <si>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</si>
  <si>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</si>
  <si>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</si>
  <si>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</si>
  <si>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</si>
  <si>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</si>
  <si>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</si>
  <si>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</si>
  <si>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</si>
  <si>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</si>
  <si>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</si>
  <si>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</si>
  <si>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</si>
  <si>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</si>
  <si>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</si>
  <si>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</si>
  <si>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</si>
  <si>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</si>
  <si>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</si>
  <si>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</si>
  <si>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</si>
  <si>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</si>
  <si>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</si>
  <si>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</si>
  <si>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</si>
  <si>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</si>
  <si>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</si>
  <si>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</si>
  <si>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</si>
  <si>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</si>
  <si>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</si>
  <si>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</si>
  <si>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</si>
  <si>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</si>
  <si>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</si>
  <si>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</si>
  <si>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</si>
  <si>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</si>
  <si>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</si>
  <si>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</si>
  <si>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</si>
  <si>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</si>
  <si>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</si>
  <si>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</si>
  <si>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</si>
  <si>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</si>
  <si>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</si>
  <si>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</si>
  <si>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</si>
  <si>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</si>
  <si>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</si>
  <si>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</si>
  <si>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</si>
  <si>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</si>
  <si>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</si>
  <si>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</si>
  <si>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</si>
  <si>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</si>
  <si>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</si>
  <si>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</si>
  <si>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</si>
  <si>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</si>
  <si>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</si>
  <si>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</si>
  <si>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</si>
  <si>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</si>
  <si>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</si>
  <si>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</si>
  <si>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</si>
  <si>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</si>
  <si>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</si>
  <si>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</si>
  <si>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</si>
  <si>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</si>
  <si>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</si>
  <si>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</si>
  <si>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</si>
  <si>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</si>
  <si>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</si>
  <si>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</si>
  <si>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</si>
  <si>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</si>
  <si>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</si>
  <si>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</si>
  <si>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</si>
  <si>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</si>
  <si>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</si>
  <si>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</si>
  <si>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</si>
  <si>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</si>
  <si>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</si>
  <si>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</si>
  <si>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</si>
  <si>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</si>
  <si>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</si>
  <si>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</si>
  <si>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</si>
  <si>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</si>
  <si>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</si>
  <si>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</si>
  <si>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</si>
  <si>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</si>
  <si>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</si>
  <si>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</si>
  <si>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</si>
  <si>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</si>
  <si>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</si>
  <si>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</si>
  <si>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</si>
  <si>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</si>
  <si>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</si>
  <si>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</si>
  <si>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</si>
  <si>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</si>
  <si>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</si>
  <si>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</si>
  <si>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</si>
  <si>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</si>
  <si>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</si>
  <si>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</si>
  <si>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</si>
  <si>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</si>
  <si>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</si>
  <si>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</si>
  <si>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</si>
  <si>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</si>
  <si>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</si>
  <si>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</si>
  <si>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</si>
  <si>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</si>
  <si>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</si>
  <si>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</si>
  <si>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</si>
  <si>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</si>
  <si>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</si>
  <si>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</si>
  <si>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</si>
  <si>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</si>
  <si>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</si>
  <si>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</si>
  <si>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</si>
  <si>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</si>
  <si>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</si>
  <si>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</si>
  <si>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</si>
  <si>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</si>
  <si>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</si>
  <si>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</si>
  <si>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</si>
  <si>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</si>
  <si>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</si>
  <si>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</si>
  <si>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</si>
  <si>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</si>
  <si>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</si>
  <si>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</si>
  <si>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</si>
  <si>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</si>
  <si>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</si>
  <si>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</si>
  <si>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</si>
  <si>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</si>
  <si>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</si>
  <si>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</si>
  <si>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</si>
  <si>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</si>
  <si>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</si>
  <si>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</si>
  <si>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</si>
  <si>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</si>
  <si>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</si>
  <si>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</si>
  <si>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</si>
  <si>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</si>
  <si>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</si>
  <si>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</si>
  <si>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</si>
  <si>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</si>
  <si>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</si>
  <si>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</si>
  <si>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</si>
  <si>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</si>
  <si>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</si>
  <si>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</si>
  <si>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</si>
  <si>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</si>
  <si>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</si>
  <si>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</si>
  <si>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</si>
  <si>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</si>
  <si>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</si>
  <si>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</si>
  <si>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</si>
  <si>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</si>
  <si>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</si>
  <si>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</si>
  <si>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</si>
  <si>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</si>
  <si>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</si>
  <si>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</si>
  <si>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</si>
  <si>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</si>
  <si>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</si>
  <si>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</si>
  <si>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</si>
  <si>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</si>
  <si>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</si>
  <si>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</si>
  <si>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</si>
  <si>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</si>
  <si>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</si>
  <si>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</si>
  <si>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</si>
  <si>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</si>
  <si>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</si>
  <si>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</si>
  <si>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</si>
  <si>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</si>
  <si>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</si>
  <si>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</si>
  <si>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</si>
  <si>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</si>
  <si>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</si>
  <si>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</si>
  <si>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</si>
  <si>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</si>
  <si>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</si>
  <si>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</si>
  <si>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</si>
  <si>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</si>
  <si>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</si>
  <si>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</si>
  <si>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</si>
  <si>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</si>
  <si>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</si>
  <si>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</si>
  <si>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</si>
  <si>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</si>
  <si>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</si>
  <si>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</si>
  <si>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</si>
  <si>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</si>
  <si>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</si>
  <si>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</si>
  <si>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</si>
  <si>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</si>
  <si>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</si>
  <si>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</si>
  <si>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</si>
  <si>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</si>
  <si>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</si>
  <si>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</si>
  <si>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</si>
  <si>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</si>
  <si>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</si>
  <si>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</si>
  <si>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</si>
  <si>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</si>
  <si>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</si>
  <si>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</si>
  <si>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</si>
  <si>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</si>
  <si>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</si>
  <si>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</si>
  <si>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</si>
  <si>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</si>
  <si>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</si>
  <si>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</si>
  <si>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</si>
  <si>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</si>
  <si>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</si>
  <si>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</si>
  <si>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</si>
  <si>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</si>
  <si>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</si>
  <si>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</si>
  <si>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</si>
  <si>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</si>
  <si>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</si>
  <si>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</si>
  <si>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</si>
  <si>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</si>
  <si>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</si>
  <si>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</si>
  <si>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</si>
  <si>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</si>
  <si>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</si>
  <si>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</si>
  <si>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</si>
  <si>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</si>
  <si>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</si>
  <si>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</si>
  <si>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</si>
  <si>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</si>
  <si>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</si>
  <si>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</si>
  <si>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</si>
  <si>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</si>
  <si>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</si>
  <si>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</si>
  <si>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</si>
  <si>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</si>
  <si>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</si>
  <si>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</si>
  <si>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</si>
  <si>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</si>
  <si>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</si>
  <si>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</si>
  <si>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</si>
  <si>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</si>
  <si>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</si>
  <si>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</si>
  <si>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</si>
  <si>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</si>
  <si>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</si>
  <si>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</si>
  <si>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</si>
  <si>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</si>
  <si>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</si>
  <si>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</si>
  <si>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</si>
  <si>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</si>
  <si>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</si>
  <si>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</si>
  <si>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</si>
  <si>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</si>
  <si>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</si>
  <si>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</si>
  <si>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</si>
  <si>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</si>
  <si>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</si>
  <si>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</si>
  <si>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</si>
  <si>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</si>
  <si>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</si>
  <si>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</si>
  <si>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</si>
  <si>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</si>
  <si>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</si>
  <si>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</si>
  <si>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</si>
  <si>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</si>
  <si>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</si>
  <si>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</si>
  <si>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</si>
  <si>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</si>
  <si>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</si>
  <si>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</si>
  <si>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</si>
  <si>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</si>
  <si>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</si>
  <si>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</si>
  <si>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</si>
  <si>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</si>
  <si>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</si>
  <si>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</si>
  <si>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</si>
  <si>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</si>
  <si>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</si>
  <si>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</si>
  <si>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</si>
  <si>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</si>
  <si>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</si>
  <si>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</si>
  <si>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</si>
  <si>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</si>
  <si>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</si>
  <si>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</si>
  <si>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</si>
  <si>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</si>
  <si>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</si>
  <si>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</si>
  <si>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</si>
  <si>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</si>
  <si>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</si>
  <si>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</si>
  <si>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</si>
  <si>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</si>
  <si>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</si>
  <si>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</si>
  <si>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</si>
  <si>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</si>
  <si>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</si>
  <si>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</si>
  <si>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</si>
  <si>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</si>
  <si>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</si>
  <si>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</si>
  <si>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</si>
  <si>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</si>
  <si>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</si>
  <si>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</si>
  <si>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</si>
  <si>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</si>
  <si>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</si>
  <si>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</si>
  <si>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</si>
  <si>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</si>
  <si>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</si>
  <si>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</si>
  <si>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</si>
  <si>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</si>
  <si>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</si>
  <si>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</si>
  <si>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</si>
  <si>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</si>
  <si>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</si>
  <si>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</si>
  <si>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</si>
  <si>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</si>
  <si>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</si>
  <si>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</si>
  <si>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</si>
  <si>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</si>
  <si>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</si>
  <si>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</si>
  <si>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</si>
  <si>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</si>
  <si>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</si>
  <si>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</si>
  <si>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</si>
  <si>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</si>
  <si>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</si>
  <si>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</si>
  <si>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</si>
  <si>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</si>
  <si>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</si>
  <si>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</si>
  <si>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</si>
  <si>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</si>
  <si>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</si>
  <si>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</si>
  <si>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</si>
  <si>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</si>
  <si>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</si>
  <si>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</si>
  <si>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</si>
  <si>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</si>
  <si>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</si>
  <si>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</si>
  <si>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</si>
  <si>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</si>
  <si>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</si>
  <si>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</si>
  <si>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</si>
  <si>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</si>
  <si>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</si>
  <si>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</si>
  <si>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</si>
  <si>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</si>
  <si>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</si>
  <si>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</si>
  <si>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</si>
  <si>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</si>
  <si>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</si>
  <si>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</si>
  <si>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</si>
  <si>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</si>
  <si>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</si>
  <si>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</si>
  <si>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</si>
  <si>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</si>
  <si>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</si>
  <si>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</si>
  <si>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</si>
  <si>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</si>
  <si>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</si>
  <si>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</si>
  <si>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</si>
  <si>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</si>
  <si>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</si>
  <si>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</si>
  <si>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</si>
  <si>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</si>
  <si>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</si>
  <si>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</si>
  <si>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</si>
  <si>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</si>
  <si>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</si>
  <si>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</si>
  <si>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</si>
  <si>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</si>
  <si>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</si>
  <si>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</si>
  <si>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</si>
  <si>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</si>
  <si>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</si>
  <si>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</si>
  <si>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</si>
  <si>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</si>
  <si>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</si>
  <si>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</si>
  <si>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</si>
  <si>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</si>
  <si>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</si>
  <si>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</si>
  <si>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</si>
  <si>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</si>
  <si>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</si>
  <si>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</si>
  <si>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</si>
  <si>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</si>
  <si>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</si>
  <si>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</si>
  <si>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</si>
  <si>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</si>
  <si>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</si>
  <si>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</si>
  <si>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</si>
  <si>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</si>
  <si>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</si>
  <si>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</si>
  <si>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</si>
  <si>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</si>
  <si>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</si>
  <si>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</si>
  <si>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</si>
  <si>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</si>
  <si>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</si>
  <si>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</si>
  <si>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</si>
  <si>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</si>
  <si>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</si>
  <si>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</si>
  <si>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</si>
  <si>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</si>
  <si>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</si>
  <si>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</si>
  <si>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</si>
  <si>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</si>
  <si>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</si>
  <si>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</si>
  <si>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</si>
  <si>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</si>
  <si>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</si>
  <si>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</si>
  <si>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</si>
  <si>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</si>
  <si>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</si>
  <si>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</si>
  <si>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</si>
  <si>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</si>
  <si>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</si>
  <si>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</si>
  <si>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</si>
  <si>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</si>
  <si>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</si>
  <si>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</si>
  <si>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</si>
  <si>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</si>
  <si>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</si>
  <si>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</si>
  <si>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</si>
  <si>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</si>
  <si>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</si>
  <si>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</si>
  <si>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</si>
  <si>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</si>
  <si>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</si>
  <si>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</si>
  <si>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</si>
  <si>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</si>
  <si>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</si>
  <si>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</si>
  <si>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</si>
  <si>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</si>
  <si>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</si>
  <si>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</si>
  <si>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</si>
  <si>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</si>
  <si>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</si>
  <si>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</si>
  <si>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</si>
  <si>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</si>
  <si>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</si>
  <si>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</si>
  <si>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</si>
  <si>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</si>
  <si>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</si>
  <si>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</si>
  <si>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</si>
  <si>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</si>
  <si>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</si>
  <si>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</si>
  <si>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</si>
  <si>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</si>
  <si>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</si>
  <si>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</si>
  <si>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</si>
  <si>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</si>
  <si>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</si>
  <si>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</si>
  <si>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</si>
  <si>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</si>
  <si>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</si>
  <si>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</si>
  <si>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</si>
  <si>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</si>
  <si>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</si>
  <si>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</si>
  <si>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</si>
  <si>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</si>
  <si>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</si>
  <si>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</si>
  <si>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</si>
  <si>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</si>
  <si>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</si>
  <si>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</si>
  <si>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</si>
  <si>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</si>
  <si>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</si>
  <si>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</si>
  <si>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</si>
  <si>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</si>
  <si>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</si>
  <si>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</si>
  <si>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</si>
  <si>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</si>
  <si>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</si>
  <si>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</si>
  <si>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</si>
  <si>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</si>
  <si>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</si>
  <si>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</si>
  <si>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</si>
  <si>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</si>
  <si>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</si>
  <si>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</si>
  <si>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</si>
  <si>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</si>
  <si>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</si>
  <si>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</si>
  <si>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</si>
  <si>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</si>
  <si>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</si>
  <si>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</si>
  <si>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</si>
  <si>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</si>
  <si>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</si>
  <si>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</si>
  <si>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</si>
  <si>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</si>
  <si>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</si>
  <si>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</si>
  <si>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</si>
  <si>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</si>
  <si>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</si>
  <si>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</si>
  <si>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</si>
  <si>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</si>
  <si>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</si>
  <si>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</si>
  <si>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</si>
  <si>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</si>
  <si>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</si>
  <si>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</si>
  <si>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</si>
  <si>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</si>
  <si>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</si>
  <si>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</si>
  <si>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</si>
  <si>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</si>
  <si>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</si>
  <si>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</si>
  <si>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</si>
  <si>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</si>
  <si>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</si>
  <si>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</si>
  <si>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</si>
  <si>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</si>
  <si>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</si>
  <si>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</si>
  <si>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</si>
  <si>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</si>
  <si>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</si>
  <si>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</si>
  <si>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</si>
  <si>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</si>
  <si>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</si>
  <si>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</si>
  <si>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</si>
  <si>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</si>
  <si>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</si>
  <si>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</si>
  <si>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</si>
  <si>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</si>
  <si>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</si>
  <si>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</si>
  <si>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</si>
  <si>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</si>
  <si>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</si>
  <si>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</si>
  <si>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</si>
  <si>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</si>
  <si>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</si>
  <si>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</si>
  <si>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</si>
  <si>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</si>
  <si>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</si>
  <si>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</si>
  <si>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</si>
  <si>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</si>
  <si>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</si>
  <si>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</si>
  <si>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</si>
  <si>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</si>
  <si>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</si>
  <si>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</si>
  <si>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</si>
  <si>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</si>
  <si>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</si>
  <si>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</si>
  <si>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</si>
  <si>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</si>
  <si>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</si>
  <si>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</si>
  <si>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</si>
  <si>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</si>
  <si>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</si>
  <si>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</si>
  <si>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</si>
  <si>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</si>
  <si>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</si>
  <si>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</si>
  <si>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</si>
  <si>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</si>
  <si>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</si>
  <si>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</si>
  <si>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</si>
  <si>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</si>
  <si>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</si>
  <si>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</si>
  <si>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</si>
  <si>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</si>
  <si>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</si>
  <si>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</si>
  <si>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</si>
  <si>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</si>
  <si>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</si>
  <si>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</si>
  <si>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</si>
  <si>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</si>
  <si>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</si>
  <si>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</si>
  <si>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</si>
  <si>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</si>
  <si>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</si>
  <si>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</si>
  <si>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</si>
  <si>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</si>
  <si>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</si>
  <si>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</si>
  <si>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</si>
  <si>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</si>
  <si>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</si>
  <si>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</si>
  <si>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</si>
  <si>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</si>
  <si>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</si>
  <si>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</si>
  <si>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</si>
  <si>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</si>
  <si>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</si>
  <si>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</si>
  <si>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</si>
  <si>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</si>
  <si>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</si>
  <si>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</si>
  <si>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</si>
  <si>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</si>
  <si>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</si>
  <si>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</si>
  <si>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</si>
  <si>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</si>
  <si>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</si>
  <si>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</si>
  <si>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</si>
  <si>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</si>
  <si>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</si>
  <si>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</si>
  <si>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</si>
  <si>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</si>
  <si>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</si>
  <si>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</si>
  <si>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</si>
  <si>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</si>
  <si>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</si>
  <si>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</si>
  <si>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</si>
  <si>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</si>
  <si>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</si>
  <si>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</si>
  <si>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</si>
  <si>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</si>
  <si>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</si>
  <si>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</si>
  <si>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</si>
  <si>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</si>
  <si>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</si>
  <si>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</si>
  <si>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</si>
  <si>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</si>
  <si>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</si>
  <si>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</si>
  <si>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</si>
  <si>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</si>
  <si>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</si>
  <si>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</si>
  <si>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</si>
  <si>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</si>
  <si>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</si>
  <si>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</si>
  <si>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</si>
  <si>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</si>
  <si>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</si>
  <si>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</si>
  <si>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</si>
  <si>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</si>
  <si>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</si>
  <si>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</si>
  <si>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</si>
  <si>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</si>
  <si>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</si>
  <si>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</si>
  <si>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</si>
  <si>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</si>
  <si>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</si>
  <si>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</si>
  <si>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</si>
  <si>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</si>
  <si>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</si>
  <si>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</si>
  <si>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</si>
  <si>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</si>
  <si>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</si>
  <si>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</si>
  <si>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</si>
  <si>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</si>
  <si>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</si>
  <si>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</si>
  <si>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</si>
  <si>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</si>
  <si>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</si>
  <si>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</si>
  <si>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</si>
  <si>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</si>
  <si>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</si>
  <si>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</si>
  <si>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</si>
  <si>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</si>
  <si>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</si>
  <si>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</si>
  <si>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</si>
  <si>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</si>
  <si>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</si>
  <si>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</si>
  <si>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</si>
  <si>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</si>
  <si>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</si>
  <si>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</si>
  <si>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</si>
  <si>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</si>
  <si>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</si>
  <si>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</si>
  <si>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</si>
  <si>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</si>
  <si>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</si>
  <si>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</si>
  <si>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</si>
  <si>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</si>
  <si>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</si>
  <si>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</si>
  <si>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</si>
  <si>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</si>
  <si>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</si>
  <si>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</si>
  <si>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</si>
  <si>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</si>
  <si>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</si>
  <si>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</si>
  <si>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</si>
  <si>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</si>
  <si>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</si>
  <si>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</si>
  <si>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</si>
  <si>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</si>
  <si>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</si>
  <si>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</si>
  <si>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</si>
  <si>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</si>
  <si>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</si>
  <si>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</si>
  <si>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</si>
  <si>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</si>
  <si>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</si>
  <si>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</si>
  <si>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</si>
  <si>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</si>
  <si>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</si>
  <si>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</si>
  <si>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</si>
  <si>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</si>
  <si>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</si>
  <si>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</si>
  <si>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</si>
  <si>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</si>
  <si>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</si>
  <si>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</si>
  <si>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</si>
  <si>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</si>
  <si>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</si>
  <si>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</si>
  <si>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</si>
  <si>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</si>
  <si>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</si>
  <si>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</si>
  <si>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</si>
  <si>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</si>
  <si>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</si>
  <si>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</si>
  <si>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</si>
  <si>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</si>
  <si>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</si>
  <si>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</si>
  <si>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</si>
  <si>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</si>
  <si>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</si>
  <si>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</si>
  <si>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</si>
  <si>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</si>
  <si>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</si>
  <si>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</si>
  <si>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</si>
  <si>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</si>
  <si>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</si>
  <si>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</si>
  <si>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</si>
  <si>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</si>
  <si>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</si>
  <si>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</si>
  <si>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</si>
  <si>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</si>
  <si>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</si>
  <si>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</si>
  <si>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</si>
  <si>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</si>
  <si>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</si>
  <si>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</si>
  <si>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</si>
  <si>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</si>
  <si>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</si>
  <si>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</si>
  <si>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</si>
  <si>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</si>
  <si>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</si>
  <si>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</si>
  <si>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</si>
  <si>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</si>
  <si>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</si>
  <si>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</si>
  <si>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</si>
  <si>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</si>
  <si>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</si>
  <si>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</si>
  <si>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</si>
  <si>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</si>
  <si>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</si>
  <si>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</si>
  <si>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</si>
  <si>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</si>
  <si>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</si>
  <si>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</si>
  <si>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</si>
  <si>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</si>
  <si>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</si>
  <si>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</si>
  <si>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</si>
  <si>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</si>
  <si>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</si>
  <si>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</si>
  <si>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</si>
  <si>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</si>
  <si>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</si>
  <si>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</si>
  <si>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</si>
  <si>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</si>
  <si>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</si>
  <si>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</si>
  <si>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</si>
  <si>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</si>
  <si>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</si>
  <si>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</si>
  <si>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</si>
  <si>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</si>
  <si>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</si>
  <si>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</si>
  <si>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</si>
  <si>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</si>
  <si>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</si>
  <si>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</si>
  <si>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</si>
  <si>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</si>
  <si>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</si>
  <si>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</si>
  <si>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</si>
  <si>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</si>
  <si>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</si>
  <si>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</si>
  <si>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</si>
  <si>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</si>
  <si>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</si>
  <si>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</si>
  <si>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</si>
  <si>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</si>
  <si>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</si>
  <si>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</si>
  <si>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</si>
  <si>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</si>
  <si>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</si>
  <si>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</si>
  <si>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</si>
  <si>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</si>
  <si>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</si>
  <si>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</si>
  <si>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</si>
  <si>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</si>
  <si>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</si>
  <si>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</si>
  <si>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</si>
  <si>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</si>
  <si>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</si>
  <si>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</si>
  <si>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</si>
  <si>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</si>
  <si>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</si>
  <si>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</si>
  <si>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</si>
  <si>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</si>
  <si>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</si>
  <si>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</si>
  <si>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</si>
  <si>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</si>
  <si>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</si>
  <si>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</si>
  <si>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</si>
  <si>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</si>
  <si>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</si>
  <si>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</si>
  <si>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</si>
  <si>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</si>
  <si>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</si>
  <si>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</si>
  <si>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</si>
  <si>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</si>
  <si>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</si>
  <si>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</si>
  <si>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</si>
  <si>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</si>
  <si>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</si>
  <si>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</si>
  <si>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</si>
  <si>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</si>
  <si>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</si>
  <si>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</si>
  <si>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</si>
  <si>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</si>
  <si>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</si>
  <si>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</si>
  <si>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</si>
  <si>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</si>
  <si>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</si>
  <si>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</si>
  <si>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</si>
  <si>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</si>
  <si>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</si>
  <si>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</si>
  <si>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</si>
  <si>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</si>
  <si>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</si>
  <si>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</si>
  <si>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</si>
  <si>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</si>
  <si>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</si>
  <si>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</si>
  <si>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</si>
  <si>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</si>
  <si>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</si>
  <si>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</si>
  <si>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</si>
  <si>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</si>
  <si>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</si>
  <si>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</si>
  <si>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</si>
  <si>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</si>
  <si>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</si>
  <si>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</si>
  <si>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</si>
  <si>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</si>
  <si>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</si>
  <si>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</si>
  <si>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</si>
  <si>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</si>
  <si>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</si>
  <si>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</si>
  <si>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</si>
  <si>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</si>
  <si>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</si>
  <si>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</si>
  <si>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</si>
  <si>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</si>
  <si>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</si>
  <si>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</si>
  <si>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</si>
  <si>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</si>
  <si>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</si>
  <si>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</si>
  <si>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</si>
  <si>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</si>
  <si>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</si>
  <si>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</si>
  <si>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</si>
  <si>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</si>
  <si>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</si>
  <si>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</si>
  <si>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</si>
  <si>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</si>
  <si>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</si>
  <si>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</si>
  <si>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</si>
  <si>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</si>
  <si>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</si>
  <si>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</si>
  <si>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</si>
  <si>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</si>
  <si>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</si>
  <si>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</si>
  <si>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</si>
  <si>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</si>
  <si>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</si>
  <si>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</si>
  <si>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</si>
  <si>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</si>
  <si>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</si>
  <si>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</si>
  <si>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</si>
  <si>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</si>
  <si>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</si>
  <si>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</si>
  <si>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</si>
  <si>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</si>
  <si>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</si>
  <si>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</si>
  <si>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</si>
  <si>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</si>
  <si>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</si>
  <si>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</si>
  <si>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</si>
  <si>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</si>
  <si>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</si>
  <si>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</si>
  <si>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</si>
  <si>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</si>
  <si>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</si>
  <si>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</si>
  <si>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</si>
  <si>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</si>
  <si>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</si>
  <si>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</si>
  <si>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</si>
  <si>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</si>
  <si>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</si>
  <si>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</si>
  <si>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</si>
  <si>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</si>
  <si>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</si>
  <si>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</si>
  <si>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</si>
  <si>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</si>
  <si>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</si>
  <si>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</si>
  <si>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</si>
  <si>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</si>
  <si>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</si>
  <si>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</si>
  <si>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</si>
  <si>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</si>
  <si>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</si>
  <si>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</si>
  <si>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</si>
  <si>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</si>
  <si>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</si>
  <si>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</si>
  <si>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</si>
  <si>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</si>
  <si>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</si>
  <si>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</si>
  <si>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</si>
  <si>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</si>
  <si>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</si>
  <si>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</si>
  <si>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</si>
  <si>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</si>
  <si>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</si>
  <si>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</si>
  <si>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</si>
  <si>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</si>
  <si>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</si>
  <si>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</si>
  <si>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</si>
  <si>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</si>
  <si>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</si>
  <si>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</si>
  <si>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</si>
  <si>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</si>
  <si>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</si>
  <si>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</si>
  <si>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</si>
  <si>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</si>
  <si>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</si>
  <si>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</si>
  <si>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</si>
  <si>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</si>
  <si>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</si>
  <si>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</si>
  <si>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</si>
  <si>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</si>
  <si>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</si>
  <si>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</si>
  <si>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</si>
  <si>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</si>
  <si>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</si>
  <si>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</si>
  <si>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</si>
  <si>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</si>
  <si>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</si>
  <si>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</si>
  <si>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</si>
  <si>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</si>
  <si>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</si>
  <si>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</si>
  <si>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</si>
  <si>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</si>
  <si>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</si>
  <si>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</si>
  <si>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</si>
  <si>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</si>
  <si>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</si>
  <si>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</si>
  <si>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</si>
  <si>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</si>
  <si>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</si>
  <si>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</si>
  <si>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</si>
  <si>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</si>
  <si>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</si>
  <si>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</si>
  <si>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</si>
  <si>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</si>
  <si>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</si>
  <si>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</si>
  <si>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</si>
  <si>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</si>
  <si>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</si>
  <si>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</si>
  <si>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</si>
  <si>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</si>
  <si>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</si>
  <si>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</si>
  <si>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</si>
  <si>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</si>
  <si>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</si>
  <si>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</si>
  <si>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</si>
  <si>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</si>
  <si>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</si>
  <si>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</si>
  <si>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</si>
  <si>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</si>
  <si>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</si>
  <si>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</si>
  <si>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</si>
  <si>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</si>
  <si>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</si>
  <si>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</si>
  <si>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</si>
  <si>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</si>
  <si>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</si>
  <si>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</si>
  <si>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</si>
  <si>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</si>
  <si>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</si>
  <si>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</si>
  <si>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</si>
  <si>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</si>
  <si>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</si>
  <si>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</si>
  <si>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</si>
  <si>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</si>
  <si>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</si>
  <si>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</si>
  <si>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</si>
  <si>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</si>
  <si>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</si>
  <si>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</si>
  <si>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</si>
  <si>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</si>
  <si>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</si>
  <si>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</si>
  <si>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</si>
  <si>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</si>
  <si>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</si>
  <si>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</si>
  <si>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</si>
  <si>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</si>
  <si>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</si>
  <si>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</si>
  <si>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</si>
  <si>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</si>
  <si>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</si>
  <si>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</si>
  <si>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</si>
  <si>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</si>
  <si>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</si>
  <si>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</si>
  <si>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</si>
  <si>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</si>
  <si>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</si>
  <si>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</si>
  <si>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</si>
  <si>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</si>
  <si>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</si>
  <si>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</si>
  <si>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</si>
  <si>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</si>
  <si>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</si>
  <si>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</si>
  <si>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</si>
  <si>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</si>
  <si>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</si>
  <si>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</si>
  <si>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</si>
  <si>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</si>
  <si>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</si>
  <si>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</si>
  <si>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</si>
  <si>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</si>
  <si>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</si>
  <si>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</si>
  <si>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</si>
  <si>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</si>
  <si>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</si>
  <si>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</si>
  <si>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</si>
  <si>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</si>
  <si>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</si>
  <si>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</si>
  <si>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</si>
  <si>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</si>
  <si>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</si>
  <si>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</si>
  <si>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</si>
  <si>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</si>
  <si>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</si>
  <si>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</si>
  <si>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</si>
  <si>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</si>
  <si>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</si>
  <si>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</si>
  <si>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</si>
  <si>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</si>
  <si>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</si>
  <si>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</si>
  <si>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</si>
  <si>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</si>
  <si>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</si>
  <si>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</si>
  <si>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</si>
  <si>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</si>
  <si>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</si>
  <si>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</si>
  <si>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</si>
  <si>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</si>
  <si>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</si>
  <si>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</si>
  <si>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</si>
  <si>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</si>
  <si>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</si>
  <si>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</si>
  <si>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</si>
  <si>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</si>
  <si>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</si>
  <si>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</si>
  <si>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</si>
  <si>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</si>
  <si>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</si>
  <si>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</si>
  <si>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</si>
  <si>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</si>
  <si>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</si>
  <si>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</si>
  <si>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</si>
  <si>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</si>
  <si>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</si>
  <si>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</si>
  <si>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</si>
  <si>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</si>
  <si>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</si>
  <si>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</si>
  <si>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</si>
  <si>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</si>
  <si>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</si>
  <si>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</si>
  <si>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</si>
  <si>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</si>
  <si>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</si>
  <si>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</si>
  <si>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</si>
  <si>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</si>
  <si>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</si>
  <si>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</si>
  <si>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</si>
  <si>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</si>
  <si>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</si>
  <si>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</si>
  <si>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</si>
  <si>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</si>
  <si>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</si>
  <si>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</si>
  <si>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</si>
  <si>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</si>
  <si>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</si>
  <si>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</si>
  <si>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</si>
  <si>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</si>
  <si>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</si>
  <si>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</si>
  <si>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</si>
  <si>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</si>
  <si>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</si>
  <si>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</si>
  <si>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</si>
  <si>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</si>
  <si>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</si>
  <si>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</si>
  <si>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</si>
  <si>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</si>
  <si>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</si>
  <si>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</si>
  <si>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</si>
  <si>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</si>
  <si>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</si>
  <si>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</si>
  <si>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</si>
  <si>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</si>
  <si>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</si>
  <si>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</si>
  <si>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</si>
  <si>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</si>
  <si>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</si>
  <si>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</si>
  <si>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</si>
  <si>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</si>
  <si>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</si>
  <si>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</si>
  <si>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</si>
  <si>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</si>
  <si>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</si>
  <si>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</si>
  <si>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</si>
  <si>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</si>
  <si>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</si>
  <si>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</si>
  <si>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</si>
  <si>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</si>
  <si>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</si>
  <si>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</si>
  <si>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</si>
  <si>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</si>
  <si>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</si>
  <si>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</si>
  <si>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</si>
  <si>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</si>
  <si>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</si>
  <si>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</si>
  <si>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</si>
  <si>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</si>
  <si>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</si>
  <si>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</si>
  <si>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</si>
  <si>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</si>
  <si>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</si>
  <si>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</si>
  <si>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</si>
  <si>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</si>
  <si>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</si>
  <si>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</si>
  <si>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</si>
  <si>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</si>
  <si>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</si>
  <si>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</si>
  <si>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</si>
  <si>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</si>
  <si>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</si>
  <si>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</si>
  <si>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</si>
  <si>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</si>
  <si>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</si>
  <si>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</si>
  <si>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</si>
  <si>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</si>
  <si>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</si>
  <si>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</si>
  <si>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</si>
  <si>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</si>
  <si>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</si>
  <si>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</si>
  <si>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</si>
  <si>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</si>
  <si>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</si>
  <si>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</si>
  <si>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</si>
  <si>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</si>
  <si>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</si>
  <si>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</si>
  <si>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</si>
  <si>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</si>
  <si>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</si>
  <si>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</si>
  <si>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</si>
  <si>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</si>
  <si>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</si>
  <si>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</si>
  <si>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</si>
  <si>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</si>
  <si>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</si>
  <si>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</si>
  <si>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</si>
  <si>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</si>
  <si>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</si>
  <si>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</si>
  <si>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</si>
  <si>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</si>
  <si>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</si>
  <si>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</si>
  <si>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</si>
  <si>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</si>
  <si>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</si>
  <si>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</si>
  <si>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</si>
  <si>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</si>
  <si>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</si>
  <si>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</si>
  <si>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</si>
  <si>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</si>
  <si>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</si>
  <si>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</si>
  <si>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</si>
  <si>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</si>
  <si>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</si>
  <si>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</si>
  <si>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</si>
  <si>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</si>
  <si>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</si>
  <si>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</si>
  <si>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</si>
  <si>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</si>
  <si>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</si>
  <si>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</si>
  <si>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</si>
  <si>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</si>
  <si>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</si>
  <si>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</si>
  <si>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</si>
  <si>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</si>
  <si>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</si>
  <si>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</si>
  <si>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</si>
  <si>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</si>
  <si>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</si>
  <si>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</si>
  <si>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</si>
  <si>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</si>
  <si>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</si>
  <si>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</si>
  <si>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</si>
  <si>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</si>
  <si>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</si>
  <si>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</si>
  <si>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</si>
  <si>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</si>
  <si>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</si>
  <si>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</si>
  <si>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</si>
  <si>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</si>
  <si>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</si>
  <si>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</si>
  <si>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</si>
  <si>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</si>
  <si>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</si>
  <si>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</si>
  <si>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</si>
  <si>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</si>
  <si>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</si>
  <si>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</si>
  <si>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</si>
  <si>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</si>
  <si>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</si>
  <si>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</si>
  <si>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</si>
  <si>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</si>
  <si>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</si>
  <si>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</si>
  <si>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</si>
  <si>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</si>
  <si>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</si>
  <si>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</si>
  <si>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</si>
  <si>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</si>
  <si>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</si>
  <si>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</si>
  <si>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</si>
  <si>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</si>
  <si>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</si>
  <si>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</si>
  <si>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</si>
  <si>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</si>
  <si>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</si>
  <si>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</si>
  <si>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</si>
  <si>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</si>
  <si>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</si>
  <si>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</si>
  <si>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</si>
  <si>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</si>
  <si>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</si>
  <si>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</si>
  <si>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</si>
  <si>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</si>
  <si>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</si>
  <si>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</si>
  <si>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</si>
  <si>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</si>
  <si>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</si>
  <si>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</si>
  <si>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</si>
  <si>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</si>
  <si>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</si>
  <si>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</si>
  <si>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</si>
  <si>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</si>
  <si>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</si>
  <si>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</si>
  <si>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</si>
  <si>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</si>
  <si>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</si>
  <si>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</si>
  <si>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</si>
  <si>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</si>
  <si>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</si>
  <si>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</si>
  <si>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</si>
  <si>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</si>
  <si>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</si>
  <si>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</si>
  <si>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</si>
  <si>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</si>
  <si>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</si>
  <si>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</si>
  <si>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</si>
  <si>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</si>
  <si>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</si>
  <si>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</si>
  <si>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</si>
  <si>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</si>
  <si>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</si>
  <si>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</si>
  <si>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</si>
  <si>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</si>
  <si>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</si>
  <si>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</si>
  <si>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</si>
  <si>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</si>
  <si>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</si>
  <si>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</si>
  <si>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</si>
  <si>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</si>
  <si>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</si>
  <si>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</si>
  <si>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</si>
  <si>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</si>
  <si>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</si>
  <si>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</si>
  <si>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</si>
  <si>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</si>
  <si>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</si>
  <si>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</si>
  <si>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</si>
  <si>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</si>
  <si>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</si>
  <si>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</si>
  <si>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</si>
  <si>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</si>
  <si>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</si>
  <si>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</si>
  <si>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</si>
  <si>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</si>
  <si>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</si>
  <si>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</si>
  <si>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</si>
  <si>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</si>
  <si>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</si>
  <si>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</si>
  <si>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</si>
  <si>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</si>
  <si>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</si>
  <si>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</si>
  <si>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</si>
  <si>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</si>
  <si>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</si>
  <si>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</si>
  <si>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</si>
  <si>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</si>
  <si>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</si>
  <si>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</si>
  <si>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</si>
  <si>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</si>
  <si>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</si>
  <si>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</si>
  <si>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</si>
  <si>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</si>
  <si>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</si>
  <si>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</si>
  <si>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</si>
  <si>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</si>
  <si>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</si>
  <si>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</si>
  <si>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</si>
  <si>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</si>
  <si>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</si>
  <si>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</si>
  <si>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</si>
  <si>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</si>
  <si>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</si>
  <si>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</si>
  <si>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</si>
  <si>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</si>
  <si>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</si>
  <si>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</si>
  <si>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</si>
  <si>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</si>
  <si>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</si>
  <si>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</si>
  <si>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</si>
  <si>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</si>
  <si>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</si>
  <si>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</si>
  <si>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</si>
  <si>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</si>
  <si>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</si>
  <si>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</si>
  <si>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</si>
  <si>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</si>
  <si>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</si>
  <si>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</si>
  <si>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</si>
  <si>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</si>
  <si>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</si>
  <si>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</si>
  <si>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</si>
  <si>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</si>
  <si>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</si>
  <si>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</si>
  <si>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</si>
  <si>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</si>
  <si>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</si>
  <si>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</si>
  <si>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</si>
  <si>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</si>
  <si>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</si>
  <si>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</si>
  <si>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</si>
  <si>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</si>
  <si>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</si>
  <si>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</si>
  <si>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</si>
  <si>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</si>
  <si>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</si>
  <si>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</si>
  <si>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</si>
  <si>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</si>
  <si>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</si>
  <si>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</si>
  <si>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</si>
  <si>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</si>
  <si>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</si>
  <si>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</si>
  <si>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</si>
  <si>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</si>
  <si>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</si>
  <si>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</si>
  <si>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</si>
  <si>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</si>
  <si>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</si>
  <si>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</si>
  <si>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</si>
  <si>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</si>
  <si>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</si>
  <si>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</si>
  <si>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</si>
  <si>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</si>
  <si>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</si>
  <si>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</si>
  <si>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</si>
  <si>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</si>
  <si>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</si>
  <si>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</si>
  <si>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</si>
  <si>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</si>
  <si>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</si>
  <si>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</si>
  <si>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</si>
  <si>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</si>
  <si>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</si>
  <si>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</si>
  <si>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</si>
  <si>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</si>
  <si>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</si>
  <si>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</si>
  <si>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</si>
  <si>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</si>
  <si>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</si>
  <si>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</si>
  <si>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</si>
  <si>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</si>
  <si>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</si>
  <si>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</si>
  <si>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</si>
  <si>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</si>
  <si>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</si>
  <si>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</si>
  <si>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</si>
  <si>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</si>
  <si>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</si>
  <si>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</si>
  <si>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</si>
  <si>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</si>
  <si>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</si>
  <si>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</si>
  <si>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</si>
  <si>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</si>
  <si>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</si>
  <si>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</si>
  <si>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</si>
  <si>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</si>
  <si>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</si>
  <si>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</si>
  <si>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</si>
  <si>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</si>
  <si>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</si>
  <si>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</si>
  <si>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</si>
  <si>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</si>
  <si>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</si>
  <si>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</si>
  <si>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</si>
  <si>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</si>
  <si>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</si>
  <si>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</si>
  <si>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</si>
  <si>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</si>
  <si>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</si>
  <si>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</si>
  <si>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</si>
  <si>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</si>
  <si>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</si>
  <si>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</si>
  <si>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</si>
  <si>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</si>
  <si>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</si>
  <si>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</si>
  <si>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</si>
  <si>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</si>
  <si>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</si>
  <si>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</si>
  <si>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</si>
  <si>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</si>
  <si>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</si>
  <si>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</si>
  <si>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</si>
  <si>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</si>
  <si>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</si>
  <si>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</si>
  <si>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</si>
  <si>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</si>
  <si>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</si>
  <si>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</si>
  <si>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</si>
  <si>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</si>
  <si>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</si>
  <si>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</si>
  <si>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</si>
  <si>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</si>
  <si>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</si>
  <si>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</si>
  <si>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</si>
  <si>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</si>
  <si>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</si>
  <si>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</si>
  <si>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</si>
  <si>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</si>
  <si>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</si>
  <si>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</si>
  <si>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</si>
  <si>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</si>
  <si>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</si>
  <si>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</si>
  <si>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</si>
  <si>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</si>
  <si>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</si>
  <si>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</si>
  <si>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</si>
  <si>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</si>
  <si>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</si>
  <si>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</si>
  <si>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</si>
  <si>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</si>
  <si>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</si>
  <si>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</si>
  <si>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</si>
  <si>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</si>
  <si>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</si>
  <si>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</si>
  <si>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</si>
  <si>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</si>
  <si>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</si>
  <si>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</si>
  <si>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</si>
  <si>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</si>
  <si>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</si>
  <si>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</si>
  <si>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</si>
  <si>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</si>
  <si>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</si>
  <si>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</si>
  <si>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</si>
  <si>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</si>
  <si>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</si>
  <si>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</si>
  <si>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</si>
  <si>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</si>
  <si>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</si>
  <si>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</si>
  <si>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</si>
  <si>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</si>
  <si>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</si>
  <si>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</si>
  <si>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</si>
  <si>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</si>
  <si>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</si>
  <si>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</si>
  <si>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</si>
  <si>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</si>
  <si>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</si>
  <si>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</si>
  <si>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</si>
  <si>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</si>
  <si>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</si>
  <si>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</si>
  <si>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</si>
  <si>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</si>
  <si>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</si>
  <si>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</si>
  <si>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</si>
  <si>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</si>
  <si>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</si>
  <si>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</si>
  <si>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</si>
  <si>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</si>
  <si>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</si>
  <si>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</si>
  <si>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</si>
  <si>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</si>
  <si>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</si>
  <si>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</si>
  <si>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</si>
  <si>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</si>
  <si>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</si>
  <si>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</si>
  <si>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</si>
  <si>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</si>
  <si>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</si>
  <si>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</si>
  <si>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</si>
  <si>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</si>
  <si>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</si>
  <si>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</si>
  <si>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</si>
  <si>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</si>
  <si>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</si>
  <si>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</si>
  <si>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</si>
  <si>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</si>
  <si>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</si>
  <si>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</si>
  <si>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</si>
  <si>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</si>
  <si>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</si>
  <si>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</si>
  <si>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</si>
  <si>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</si>
  <si>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</si>
  <si>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</si>
  <si>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</si>
  <si>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</si>
  <si>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</si>
  <si>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</si>
  <si>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</si>
  <si>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</si>
  <si>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</si>
  <si>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</si>
  <si>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</si>
  <si>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</si>
  <si>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</si>
  <si>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</si>
  <si>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</si>
  <si>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</si>
  <si>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</si>
  <si>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</si>
  <si>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</si>
  <si>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</si>
  <si>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</si>
  <si>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</si>
  <si>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</si>
  <si>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</si>
  <si>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</si>
  <si>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</si>
  <si>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</si>
  <si>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</si>
  <si>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</si>
  <si>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</si>
  <si>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</si>
  <si>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</si>
  <si>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</si>
  <si>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</si>
  <si>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</si>
  <si>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</si>
  <si>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</si>
  <si>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</si>
  <si>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</si>
  <si>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</si>
  <si>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</si>
  <si>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</si>
  <si>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</si>
  <si>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</si>
  <si>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</si>
  <si>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</si>
  <si>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</si>
  <si>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</si>
  <si>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</si>
  <si>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</si>
  <si>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</si>
  <si>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</si>
  <si>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</si>
  <si>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</si>
  <si>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</si>
  <si>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</si>
  <si>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</si>
  <si>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</si>
  <si>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</si>
  <si>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</si>
  <si>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</si>
  <si>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</si>
  <si>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</si>
  <si>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</si>
  <si>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</si>
  <si>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</si>
  <si>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</si>
  <si>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</si>
  <si>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</si>
  <si>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</si>
  <si>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</si>
  <si>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</si>
  <si>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</si>
  <si>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</si>
  <si>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</si>
  <si>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</si>
  <si>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</si>
  <si>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</si>
  <si>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</si>
  <si>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</si>
  <si>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</si>
  <si>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</si>
  <si>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</si>
  <si>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</si>
  <si>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</si>
  <si>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</si>
  <si>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</si>
  <si>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</si>
  <si>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</si>
  <si>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</si>
  <si>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</si>
  <si>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</si>
  <si>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</si>
  <si>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</si>
  <si>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</si>
  <si>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</si>
  <si>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</si>
  <si>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</si>
  <si>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</si>
  <si>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</si>
  <si>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</si>
  <si>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</si>
  <si>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</si>
  <si>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</si>
  <si>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</si>
  <si>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</si>
  <si>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</si>
  <si>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</si>
  <si>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</si>
  <si>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</si>
  <si>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</si>
  <si>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</si>
  <si>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</si>
  <si>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</si>
  <si>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</si>
  <si>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</si>
  <si>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</si>
  <si>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</si>
  <si>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</si>
  <si>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</si>
  <si>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</si>
  <si>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</si>
  <si>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</si>
  <si>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</si>
  <si>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</si>
  <si>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</si>
  <si>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</si>
  <si>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</si>
  <si>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</si>
  <si>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</si>
  <si>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</si>
  <si>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</si>
  <si>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</si>
  <si>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</si>
  <si>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</si>
  <si>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</si>
  <si>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</si>
  <si>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</si>
  <si>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</si>
  <si>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</si>
  <si>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</si>
  <si>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</si>
  <si>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</si>
  <si>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</si>
  <si>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</si>
  <si>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</si>
  <si>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</si>
  <si>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</si>
  <si>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</si>
  <si>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</si>
  <si>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</si>
  <si>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</si>
  <si>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</si>
  <si>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</si>
  <si>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</si>
  <si>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</si>
  <si>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</si>
  <si>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</si>
  <si>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</si>
  <si>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</si>
  <si>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</si>
  <si>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</si>
  <si>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</si>
  <si>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</si>
  <si>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</si>
  <si>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</si>
  <si>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</si>
  <si>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</si>
  <si>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</si>
  <si>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</si>
  <si>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</si>
  <si>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</si>
  <si>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</si>
  <si>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</si>
  <si>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</si>
  <si>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</si>
  <si>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</si>
  <si>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</si>
  <si>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</si>
  <si>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</si>
  <si>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</si>
  <si>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</si>
  <si>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</si>
  <si>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</si>
  <si>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</si>
  <si>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</si>
  <si>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</si>
  <si>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</si>
  <si>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</si>
  <si>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</si>
  <si>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</si>
  <si>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</si>
  <si>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</si>
  <si>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</si>
  <si>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</si>
  <si>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</si>
  <si>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</si>
  <si>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</si>
  <si>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</si>
  <si>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</si>
  <si>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</si>
  <si>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</si>
  <si>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</si>
  <si>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</si>
  <si>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</si>
  <si>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</si>
  <si>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</si>
  <si>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</si>
  <si>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</si>
  <si>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</si>
  <si>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</si>
  <si>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</si>
  <si>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</si>
  <si>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</si>
  <si>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</si>
  <si>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</si>
  <si>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</si>
  <si>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</si>
  <si>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</si>
  <si>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</si>
  <si>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</si>
  <si>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</si>
  <si>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</si>
  <si>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</si>
  <si>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</si>
  <si>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</si>
  <si>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</si>
  <si>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</si>
  <si>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</si>
  <si>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</si>
  <si>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</si>
  <si>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</si>
  <si>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</si>
  <si>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</si>
  <si>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</si>
  <si>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</si>
  <si>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</si>
  <si>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</si>
  <si>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</si>
  <si>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</si>
  <si>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</si>
  <si>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</si>
  <si>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</si>
  <si>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</si>
  <si>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</si>
  <si>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</si>
  <si>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</si>
  <si>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</si>
  <si>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</si>
  <si>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</si>
  <si>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</si>
  <si>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</si>
  <si>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</si>
  <si>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</si>
  <si>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</si>
  <si>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</si>
  <si>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</si>
  <si>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</si>
  <si>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</si>
  <si>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</si>
  <si>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</si>
  <si>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</si>
  <si>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</si>
  <si>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</si>
  <si>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</si>
  <si>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</si>
  <si>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</si>
  <si>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</si>
  <si>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</si>
  <si>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</si>
  <si>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</si>
  <si>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</si>
  <si>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</si>
  <si>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</si>
  <si>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</si>
  <si>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</si>
  <si>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</si>
  <si>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</si>
  <si>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</si>
  <si>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</si>
  <si>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</si>
  <si>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</si>
  <si>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</si>
  <si>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</si>
  <si>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</si>
  <si>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</si>
  <si>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</si>
  <si>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</si>
  <si>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</si>
  <si>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</si>
  <si>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</si>
  <si>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</si>
  <si>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</si>
  <si>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</si>
  <si>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</si>
  <si>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</si>
  <si>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</si>
  <si>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</si>
  <si>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</si>
  <si>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</si>
  <si>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</si>
  <si>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</si>
  <si>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</si>
  <si>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</si>
  <si>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</si>
  <si>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</si>
  <si>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</si>
  <si>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</si>
  <si>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</si>
  <si>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</si>
  <si>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</si>
  <si>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</si>
  <si>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</si>
  <si>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</si>
  <si>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</si>
  <si>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</si>
  <si>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</si>
  <si>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</si>
  <si>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</si>
  <si>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</si>
  <si>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</si>
  <si>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</si>
  <si>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</si>
  <si>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</si>
  <si>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</si>
  <si>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</si>
  <si>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</si>
  <si>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</si>
  <si>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</si>
  <si>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</si>
  <si>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</si>
  <si>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</si>
  <si>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</si>
  <si>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</si>
  <si>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</si>
  <si>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</si>
  <si>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</si>
  <si>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</si>
  <si>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</si>
  <si>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</si>
  <si>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</si>
  <si>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</si>
  <si>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</si>
  <si>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</si>
  <si>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</si>
  <si>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</si>
  <si>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</si>
  <si>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</si>
  <si>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</si>
  <si>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</si>
  <si>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</si>
  <si>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</si>
  <si>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</si>
  <si>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</si>
  <si>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</si>
  <si>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</si>
  <si>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</si>
  <si>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</si>
  <si>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</si>
  <si>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</si>
  <si>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</si>
  <si>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</si>
  <si>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</si>
  <si>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</si>
  <si>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</si>
  <si>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</si>
  <si>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</si>
  <si>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</si>
  <si>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</si>
  <si>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</si>
  <si>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</si>
  <si>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</si>
  <si>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</si>
  <si>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</si>
  <si>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</si>
  <si>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</si>
  <si>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</si>
  <si>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</si>
  <si>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</si>
  <si>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</si>
  <si>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</si>
  <si>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</si>
  <si>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</si>
  <si>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</si>
  <si>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</si>
  <si>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</si>
  <si>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</si>
  <si>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</si>
  <si>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</si>
  <si>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</si>
  <si>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</si>
  <si>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</si>
  <si>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</si>
  <si>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</si>
  <si>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</si>
  <si>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</si>
  <si>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</si>
  <si>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</si>
  <si>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</si>
  <si>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</si>
  <si>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</si>
  <si>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</si>
  <si>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</si>
  <si>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</si>
  <si>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</si>
  <si>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</si>
  <si>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</si>
  <si>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</si>
  <si>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</si>
  <si>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</si>
  <si>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</si>
  <si>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</si>
  <si>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</si>
  <si>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</si>
  <si>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</si>
  <si>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</si>
  <si>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</si>
  <si>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</si>
  <si>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</si>
  <si>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</si>
  <si>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</si>
  <si>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</si>
  <si>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</si>
  <si>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</si>
  <si>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</si>
  <si>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</si>
  <si>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</si>
  <si>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</si>
  <si>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</si>
  <si>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</si>
  <si>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</si>
  <si>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</si>
  <si>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</si>
  <si>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</si>
  <si>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</si>
  <si>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</si>
  <si>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</si>
  <si>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</si>
  <si>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</si>
  <si>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</si>
  <si>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</si>
  <si>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</si>
  <si>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</si>
  <si>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</si>
  <si>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</si>
  <si>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</si>
  <si>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</si>
  <si>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</si>
  <si>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</si>
  <si>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</si>
  <si>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</si>
  <si>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</si>
  <si>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</si>
  <si>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</si>
  <si>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</si>
  <si>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</si>
  <si>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</si>
  <si>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</si>
  <si>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</si>
  <si>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</si>
  <si>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</si>
  <si>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</si>
  <si>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</si>
  <si>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</si>
  <si>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</si>
  <si>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</si>
  <si>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</si>
  <si>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</si>
  <si>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</si>
  <si>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</si>
  <si>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</si>
  <si>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</si>
  <si>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</si>
  <si>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</si>
  <si>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</si>
  <si>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</si>
  <si>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</si>
  <si>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</si>
  <si>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</si>
  <si>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</si>
  <si>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</si>
  <si>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</si>
  <si>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</si>
  <si>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</si>
  <si>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</si>
  <si>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</si>
  <si>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</si>
  <si>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</si>
  <si>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</si>
  <si>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</si>
  <si>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</si>
  <si>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</si>
  <si>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</si>
  <si>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</si>
  <si>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</si>
  <si>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</si>
  <si>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</si>
  <si>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</si>
  <si>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</si>
  <si>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</si>
  <si>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</si>
  <si>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</si>
  <si>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</si>
  <si>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</si>
  <si>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</si>
  <si>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</si>
  <si>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</si>
  <si>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</si>
  <si>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</si>
  <si>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</si>
  <si>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</si>
  <si>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</si>
  <si>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</si>
  <si>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</si>
  <si>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</si>
  <si>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</si>
  <si>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</si>
  <si>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</si>
  <si>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</si>
  <si>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</si>
  <si>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</si>
  <si>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</si>
  <si>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</si>
  <si>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</si>
  <si>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</si>
  <si>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</si>
  <si>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</si>
  <si>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</si>
  <si>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</si>
  <si>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</si>
  <si>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</si>
  <si>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</si>
  <si>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</si>
  <si>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</si>
  <si>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</si>
  <si>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</si>
  <si>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</si>
  <si>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</si>
  <si>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</si>
  <si>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</si>
  <si>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</si>
  <si>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</si>
  <si>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</si>
  <si>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</si>
  <si>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</si>
  <si>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</si>
  <si>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</si>
  <si>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</si>
  <si>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</si>
  <si>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</si>
  <si>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</si>
  <si>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</si>
  <si>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</si>
  <si>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</si>
  <si>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</si>
  <si>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</si>
  <si>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</si>
  <si>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</si>
  <si>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</si>
  <si>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</si>
  <si>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</si>
  <si>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</si>
  <si>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</si>
  <si>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</si>
  <si>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</si>
  <si>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</si>
  <si>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</si>
  <si>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</si>
  <si>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</si>
  <si>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</si>
  <si>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</si>
  <si>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</si>
  <si>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</si>
  <si>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</si>
  <si>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</si>
  <si>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</si>
  <si>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</si>
  <si>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</si>
  <si>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</si>
  <si>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</si>
  <si>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</si>
  <si>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</si>
  <si>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</si>
  <si>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</si>
  <si>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</si>
  <si>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</si>
  <si>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</si>
  <si>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</si>
  <si>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</si>
  <si>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</si>
  <si>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</si>
  <si>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</si>
  <si>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</si>
  <si>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</si>
  <si>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</si>
  <si>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</si>
  <si>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</si>
  <si>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</si>
  <si>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</si>
  <si>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</si>
  <si>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</si>
  <si>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</si>
  <si>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</si>
  <si>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</si>
  <si>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</si>
  <si>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</si>
  <si>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</si>
  <si>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</si>
  <si>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</si>
  <si>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</si>
  <si>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</si>
  <si>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</si>
  <si>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</si>
  <si>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</si>
  <si>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</si>
  <si>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</si>
  <si>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</si>
  <si>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</si>
  <si>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</si>
  <si>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</si>
  <si>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</si>
  <si>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</si>
  <si>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</si>
  <si>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</si>
  <si>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</si>
  <si>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</si>
  <si>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</si>
  <si>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</si>
  <si>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</si>
  <si>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</si>
  <si>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</si>
  <si>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</si>
  <si>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</si>
  <si>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</si>
  <si>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</si>
  <si>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</si>
  <si>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</si>
  <si>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</si>
  <si>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</si>
  <si>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</si>
  <si>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</si>
  <si>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</si>
  <si>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</si>
  <si>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</si>
  <si>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</si>
  <si>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</si>
  <si>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</si>
  <si>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</si>
  <si>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</si>
  <si>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</si>
  <si>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</si>
  <si>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</si>
  <si>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</si>
  <si>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</si>
  <si>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</si>
  <si>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</si>
  <si>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</si>
  <si>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</si>
  <si>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</si>
  <si>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</si>
  <si>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</si>
  <si>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</si>
  <si>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</si>
  <si>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</si>
  <si>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</si>
  <si>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</si>
  <si>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</si>
  <si>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</si>
  <si>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</si>
  <si>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</si>
  <si>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</si>
  <si>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</si>
  <si>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</si>
  <si>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</si>
  <si>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</si>
  <si>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</si>
  <si>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</si>
  <si>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</si>
  <si>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</si>
  <si>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</si>
  <si>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</si>
  <si>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</si>
  <si>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</si>
  <si>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</si>
  <si>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</si>
  <si>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</si>
  <si>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</si>
  <si>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</si>
  <si>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</si>
  <si>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</si>
  <si>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</si>
  <si>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</si>
  <si>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</si>
  <si>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</si>
  <si>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</si>
  <si>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</si>
  <si>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</si>
  <si>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</si>
  <si>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</si>
  <si>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</si>
  <si>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</si>
  <si>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</si>
  <si>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</si>
  <si>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</si>
  <si>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</si>
  <si>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</si>
  <si>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</si>
  <si>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</si>
  <si>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</si>
  <si>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</si>
  <si>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</si>
  <si>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</si>
  <si>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</si>
  <si>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</si>
  <si>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</si>
  <si>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</si>
  <si>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</si>
  <si>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</si>
  <si>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</si>
  <si>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</si>
  <si>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</si>
  <si>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</si>
  <si>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</si>
  <si>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</si>
  <si>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</si>
  <si>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</si>
  <si>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</si>
  <si>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</si>
  <si>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</si>
  <si>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</si>
  <si>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</si>
  <si>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</si>
  <si>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</si>
  <si>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</si>
  <si>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</si>
  <si>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</si>
  <si>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</si>
  <si>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</si>
  <si>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</si>
  <si>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</si>
  <si>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</si>
  <si>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</si>
  <si>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</si>
  <si>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</si>
  <si>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</si>
  <si>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</si>
  <si>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</si>
  <si>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</si>
  <si>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</si>
  <si>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</si>
  <si>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</si>
  <si>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</si>
  <si>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</si>
  <si>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</si>
  <si>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</si>
  <si>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</si>
  <si>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</si>
  <si>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</si>
  <si>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</si>
  <si>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</si>
  <si>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</si>
  <si>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</si>
  <si>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</si>
  <si>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</si>
  <si>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</si>
  <si>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</si>
  <si>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</si>
  <si>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</si>
  <si>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</si>
  <si>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</si>
  <si>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</si>
  <si>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</si>
  <si>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</si>
  <si>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</si>
  <si>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</si>
  <si>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</si>
  <si>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</si>
  <si>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</si>
  <si>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</si>
  <si>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</si>
  <si>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</si>
  <si>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</si>
  <si>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</si>
  <si>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</si>
  <si>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</si>
  <si>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</si>
  <si>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</si>
  <si>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</si>
  <si>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</si>
  <si>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</si>
  <si>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</si>
  <si>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</si>
  <si>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</si>
  <si>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</si>
  <si>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</si>
  <si>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</si>
  <si>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</si>
  <si>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</si>
  <si>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</si>
  <si>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</si>
  <si>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</si>
  <si>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</si>
  <si>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</si>
  <si>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</si>
  <si>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</si>
  <si>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</si>
  <si>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</si>
  <si>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</si>
  <si>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</si>
  <si>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</si>
  <si>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</si>
  <si>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</si>
  <si>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</si>
  <si>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</si>
  <si>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</si>
  <si>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</si>
  <si>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</si>
  <si>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</si>
  <si>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</si>
  <si>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</si>
  <si>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</si>
  <si>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</si>
  <si>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</si>
  <si>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</si>
  <si>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</si>
  <si>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</si>
  <si>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</si>
  <si>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</si>
  <si>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</si>
  <si>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</si>
  <si>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</si>
  <si>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</si>
  <si>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</si>
  <si>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</si>
  <si>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</si>
  <si>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</si>
  <si>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</si>
  <si>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</si>
  <si>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</si>
  <si>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</si>
  <si>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</si>
  <si>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</si>
  <si>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</si>
  <si>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</si>
  <si>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</si>
  <si>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</si>
  <si>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</si>
  <si>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</si>
  <si>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</si>
  <si>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</si>
  <si>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</si>
  <si>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</si>
  <si>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</si>
  <si>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</si>
  <si>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</si>
  <si>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</si>
  <si>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</si>
  <si>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</si>
  <si>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</si>
  <si>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</si>
  <si>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</si>
  <si>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</si>
  <si>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</si>
  <si>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</si>
  <si>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</si>
  <si>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</si>
  <si>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</si>
  <si>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</si>
  <si>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</si>
  <si>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</si>
  <si>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</si>
  <si>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</si>
  <si>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</si>
  <si>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</si>
  <si>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</si>
  <si>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</si>
  <si>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</si>
  <si>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</si>
  <si>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</si>
  <si>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</si>
  <si>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</si>
  <si>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</si>
  <si>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</si>
  <si>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</si>
  <si>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</si>
  <si>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</si>
  <si>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</si>
  <si>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</si>
  <si>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</si>
  <si>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</si>
  <si>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</si>
  <si>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</si>
  <si>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</si>
  <si>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</si>
  <si>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</si>
  <si>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</si>
  <si>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</si>
  <si>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</si>
  <si>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</si>
  <si>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</si>
  <si>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</si>
  <si>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</si>
  <si>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</si>
  <si>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</si>
  <si>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</si>
  <si>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</si>
  <si>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</si>
  <si>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</si>
  <si>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</si>
  <si>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</si>
  <si>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</si>
  <si>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</si>
  <si>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</si>
  <si>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</si>
  <si>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</si>
  <si>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</si>
  <si>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</si>
  <si>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</si>
  <si>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</si>
  <si>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</si>
  <si>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</si>
  <si>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</si>
  <si>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</si>
  <si>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</si>
  <si>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</si>
  <si>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</si>
  <si>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</si>
  <si>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</si>
  <si>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</si>
  <si>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</si>
  <si>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</si>
  <si>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</si>
  <si>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</si>
  <si>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</si>
  <si>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</si>
  <si>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</si>
  <si>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</si>
  <si>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</si>
  <si>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</si>
  <si>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</si>
  <si>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</si>
  <si>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</si>
  <si>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</si>
  <si>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</si>
  <si>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</si>
  <si>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</si>
  <si>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</si>
  <si>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</si>
  <si>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</si>
  <si>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</si>
  <si>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</si>
  <si>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</si>
  <si>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</si>
  <si>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</si>
  <si>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</si>
  <si>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</si>
  <si>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</si>
  <si>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</si>
  <si>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</si>
  <si>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</si>
  <si>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</si>
  <si>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</si>
  <si>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</si>
  <si>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</si>
  <si>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</si>
  <si>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</si>
  <si>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</si>
  <si>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</si>
  <si>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</si>
  <si>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</si>
  <si>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</si>
  <si>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</si>
  <si>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</si>
  <si>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</si>
  <si>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</si>
  <si>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</si>
  <si>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</si>
  <si>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</si>
  <si>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</si>
  <si>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</si>
  <si>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</si>
  <si>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</si>
  <si>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</si>
  <si>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</si>
  <si>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</si>
  <si>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</si>
  <si>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</si>
  <si>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</si>
  <si>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</si>
  <si>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</si>
  <si>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</si>
  <si>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</si>
  <si>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</si>
  <si>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</si>
  <si>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</si>
  <si>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</si>
  <si>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</si>
  <si>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</si>
  <si>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</si>
  <si>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</si>
  <si>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</si>
  <si>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</si>
  <si>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</si>
  <si>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</si>
  <si>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</si>
  <si>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</si>
  <si>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</si>
  <si>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</si>
  <si>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</si>
  <si>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</si>
  <si>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</si>
  <si>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</si>
  <si>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</si>
  <si>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</si>
  <si>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</si>
  <si>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</si>
  <si>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</si>
  <si>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</si>
  <si>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</si>
  <si>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</si>
  <si>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</si>
  <si>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</si>
  <si>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</si>
  <si>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</si>
  <si>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</si>
  <si>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</si>
  <si>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</si>
  <si>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</si>
  <si>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</si>
  <si>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</si>
  <si>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</si>
  <si>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</si>
  <si>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</si>
  <si>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</si>
  <si>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</si>
  <si>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</si>
  <si>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</si>
  <si>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</si>
  <si>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</si>
  <si>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</si>
  <si>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</si>
  <si>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</si>
  <si>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</si>
  <si>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</si>
  <si>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</si>
  <si>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</si>
  <si>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</si>
  <si>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</si>
  <si>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</si>
  <si>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</si>
  <si>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</si>
  <si>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</si>
  <si>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</si>
  <si>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</si>
  <si>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</si>
  <si>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</si>
  <si>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</si>
  <si>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</si>
  <si>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</si>
  <si>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</si>
  <si>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</si>
  <si>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</si>
  <si>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</si>
  <si>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</si>
  <si>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</si>
  <si>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</si>
  <si>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</si>
  <si>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</si>
  <si>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</si>
  <si>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</si>
  <si>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</si>
  <si>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</si>
  <si>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</si>
  <si>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</si>
  <si>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</si>
  <si>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</si>
  <si>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</si>
  <si>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</si>
  <si>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</si>
  <si>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</si>
  <si>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</si>
  <si>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</si>
  <si>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</si>
  <si>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</si>
  <si>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</si>
  <si>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</si>
  <si>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</si>
  <si>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</si>
  <si>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</si>
  <si>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</si>
  <si>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</si>
  <si>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</si>
  <si>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</si>
  <si>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</si>
  <si>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</si>
  <si>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</si>
  <si>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</si>
  <si>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</si>
  <si>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</si>
  <si>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</si>
  <si>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</si>
  <si>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</si>
  <si>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</si>
  <si>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</si>
  <si>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</si>
  <si>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</si>
  <si>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</si>
  <si>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</si>
  <si>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</si>
  <si>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</si>
  <si>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</si>
  <si>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</si>
  <si>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</si>
  <si>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</si>
  <si>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</si>
  <si>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</si>
  <si>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</si>
  <si>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</si>
  <si>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</si>
  <si>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</si>
  <si>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</si>
  <si>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</si>
  <si>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</si>
  <si>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</si>
  <si>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</si>
  <si>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</si>
  <si>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</si>
  <si>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</si>
  <si>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</si>
  <si>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</si>
  <si>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</si>
  <si>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</si>
  <si>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</si>
  <si>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</si>
  <si>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</si>
  <si>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</si>
  <si>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</si>
  <si>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</si>
  <si>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</si>
  <si>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</si>
  <si>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</si>
  <si>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</si>
  <si>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</si>
  <si>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</si>
  <si>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</si>
  <si>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</si>
  <si>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</si>
  <si>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</si>
  <si>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</si>
  <si>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</si>
  <si>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</si>
  <si>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</si>
  <si>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</si>
  <si>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</si>
  <si>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</si>
  <si>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</si>
  <si>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</si>
  <si>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</si>
  <si>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</si>
  <si>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</si>
  <si>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</si>
  <si>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</si>
  <si>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</si>
  <si>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</si>
  <si>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</si>
  <si>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</si>
  <si>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</si>
  <si>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</si>
  <si>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</si>
  <si>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</si>
  <si>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</si>
  <si>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</si>
  <si>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</si>
  <si>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</si>
  <si>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</si>
  <si>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</si>
  <si>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</si>
  <si>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</si>
  <si>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</si>
  <si>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</si>
  <si>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</si>
  <si>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</si>
  <si>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</si>
  <si>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</si>
  <si>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</si>
  <si>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</si>
  <si>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</si>
  <si>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</si>
  <si>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</si>
  <si>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</si>
  <si>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</si>
  <si>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</si>
  <si>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</si>
  <si>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</si>
  <si>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</si>
  <si>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</si>
  <si>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</si>
  <si>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</si>
  <si>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</si>
  <si>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</si>
  <si>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</si>
  <si>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</si>
  <si>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</si>
  <si>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</si>
  <si>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</si>
  <si>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</si>
  <si>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</si>
  <si>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</si>
  <si>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</si>
  <si>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</si>
  <si>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</si>
  <si>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</si>
  <si>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</si>
  <si>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</si>
  <si>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</si>
  <si>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</si>
  <si>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</si>
  <si>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</si>
  <si>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</si>
  <si>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</si>
  <si>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</si>
  <si>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</si>
  <si>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</si>
  <si>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</si>
  <si>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</si>
  <si>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</si>
  <si>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</si>
  <si>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</si>
  <si>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</si>
  <si>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</si>
  <si>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</si>
  <si>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</si>
  <si>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</si>
  <si>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</si>
  <si>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</si>
  <si>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</si>
  <si>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</si>
  <si>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</si>
  <si>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</si>
  <si>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</si>
  <si>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</si>
  <si>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</si>
  <si>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</si>
  <si>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</si>
  <si>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</si>
  <si>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</si>
  <si>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</si>
  <si>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</si>
  <si>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</si>
  <si>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</si>
  <si>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</si>
  <si>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</si>
  <si>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</si>
  <si>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</si>
  <si>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</si>
  <si>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</si>
  <si>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</si>
  <si>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</si>
  <si>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</si>
  <si>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</si>
  <si>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</si>
  <si>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</si>
  <si>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</si>
  <si>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</si>
  <si>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</si>
  <si>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</si>
  <si>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</si>
  <si>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</si>
  <si>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</si>
  <si>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</si>
  <si>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</si>
  <si>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</si>
  <si>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</si>
  <si>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</si>
  <si>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</si>
  <si>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</si>
  <si>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</si>
  <si>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</si>
  <si>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</si>
  <si>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</si>
  <si>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</si>
  <si>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</si>
  <si>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</si>
  <si>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</si>
  <si>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</si>
  <si>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</si>
  <si>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</si>
  <si>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</si>
  <si>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</si>
  <si>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</si>
  <si>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</si>
  <si>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</si>
  <si>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</si>
  <si>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</si>
  <si>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</si>
  <si>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</si>
  <si>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</si>
  <si>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</si>
  <si>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</si>
  <si>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</si>
  <si>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</si>
  <si>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</si>
  <si>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</si>
  <si>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</si>
  <si>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</si>
  <si>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</si>
  <si>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</si>
  <si>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</si>
  <si>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</si>
  <si>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</si>
  <si>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</si>
  <si>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</si>
  <si>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</si>
  <si>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</si>
  <si>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</si>
  <si>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</si>
  <si>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</si>
  <si>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</si>
  <si>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</si>
  <si>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</si>
  <si>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</si>
  <si>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</si>
  <si>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</si>
  <si>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</si>
  <si>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</si>
  <si>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</si>
  <si>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</si>
  <si>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</si>
  <si>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</si>
  <si>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</si>
  <si>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</si>
  <si>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</si>
  <si>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</si>
  <si>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</si>
  <si>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</si>
  <si>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</si>
  <si>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</si>
  <si>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</si>
  <si>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</si>
  <si>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</si>
  <si>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</si>
  <si>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</si>
  <si>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</si>
  <si>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</si>
  <si>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</si>
  <si>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</si>
  <si>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</si>
  <si>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</si>
  <si>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</si>
  <si>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</si>
  <si>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</si>
  <si>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</si>
  <si>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</si>
  <si>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</si>
  <si>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</si>
  <si>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</si>
  <si>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</si>
  <si>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</si>
  <si>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</si>
  <si>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</si>
  <si>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</si>
  <si>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</si>
  <si>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</si>
  <si>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</si>
  <si>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</si>
  <si>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</si>
  <si>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</si>
  <si>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</si>
  <si>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</si>
  <si>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</si>
  <si>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</si>
  <si>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</si>
  <si>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</si>
  <si>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</si>
  <si>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</si>
  <si>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</si>
  <si>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</si>
  <si>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</si>
  <si>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</si>
  <si>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</si>
  <si>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</si>
  <si>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</si>
  <si>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</si>
  <si>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</si>
  <si>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</si>
  <si>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</si>
  <si>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</si>
  <si>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</si>
  <si>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</si>
  <si>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</si>
  <si>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</si>
  <si>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</si>
  <si>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</si>
  <si>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</si>
  <si>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</si>
  <si>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</si>
  <si>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</si>
  <si>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</si>
  <si>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</si>
  <si>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</si>
  <si>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</si>
  <si>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</si>
  <si>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</si>
  <si>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</si>
  <si>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</si>
  <si>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</si>
  <si>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</si>
  <si>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</si>
  <si>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</si>
  <si>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</si>
  <si>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</si>
  <si>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</si>
  <si>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</si>
  <si>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</si>
  <si>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</si>
  <si>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</si>
  <si>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</si>
  <si>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</si>
  <si>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</si>
  <si>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</si>
  <si>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</si>
  <si>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</si>
  <si>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</si>
  <si>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</si>
  <si>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</si>
  <si>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</si>
  <si>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</si>
  <si>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</si>
  <si>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</si>
  <si>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</si>
  <si>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</si>
  <si>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</si>
  <si>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</si>
  <si>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</si>
  <si>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</si>
  <si>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</si>
  <si>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</si>
  <si>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</si>
  <si>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</si>
  <si>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</si>
  <si>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</si>
  <si>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</si>
  <si>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</si>
  <si>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</si>
  <si>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</si>
  <si>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</si>
  <si>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</si>
  <si>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</si>
  <si>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</si>
  <si>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</si>
  <si>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</si>
  <si>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</si>
  <si>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</si>
  <si>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</si>
  <si>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</si>
  <si>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</si>
  <si>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</si>
  <si>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</si>
  <si>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</si>
  <si>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</si>
  <si>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</si>
  <si>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</si>
  <si>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</si>
  <si>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</si>
  <si>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</si>
  <si>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</si>
  <si>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</si>
  <si>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</si>
  <si>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</si>
  <si>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</si>
  <si>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</si>
  <si>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</si>
  <si>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</si>
  <si>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</si>
  <si>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</si>
  <si>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</si>
  <si>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</si>
  <si>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</si>
  <si>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</si>
  <si>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</si>
  <si>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</si>
  <si>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</si>
  <si>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</si>
  <si>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</si>
  <si>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</si>
  <si>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</si>
  <si>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</si>
  <si>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</si>
  <si>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</si>
  <si>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</si>
  <si>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</si>
  <si>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</si>
  <si>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</si>
  <si>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</si>
  <si>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</si>
  <si>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</si>
  <si>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</si>
  <si>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</si>
  <si>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</si>
  <si>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</si>
  <si>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</si>
  <si>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</si>
  <si>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</si>
  <si>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</si>
  <si>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</si>
  <si>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</si>
  <si>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</si>
  <si>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</si>
  <si>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</si>
  <si>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</si>
  <si>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</si>
  <si>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</si>
  <si>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</si>
  <si>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</si>
  <si>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</si>
  <si>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</si>
  <si>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</si>
  <si>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</si>
  <si>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</si>
  <si>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</si>
  <si>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</si>
  <si>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</si>
  <si>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</si>
  <si>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</si>
  <si>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</si>
  <si>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</si>
  <si>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</si>
  <si>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</si>
  <si>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</si>
  <si>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</si>
  <si>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</si>
  <si>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</si>
  <si>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</si>
  <si>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</si>
  <si>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</si>
  <si>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</si>
  <si>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</si>
  <si>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</si>
  <si>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</si>
  <si>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</si>
  <si>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</si>
  <si>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</si>
  <si>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</si>
  <si>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</si>
  <si>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</si>
  <si>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</si>
  <si>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</si>
  <si>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</si>
  <si>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</si>
  <si>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</si>
  <si>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</si>
  <si>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</si>
  <si>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</si>
  <si>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</si>
  <si>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</si>
  <si>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</si>
  <si>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</si>
  <si>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</si>
  <si>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</si>
  <si>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</si>
  <si>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</si>
  <si>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</si>
  <si>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</si>
  <si>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</si>
  <si>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</si>
  <si>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</si>
  <si>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</si>
  <si>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</si>
  <si>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</si>
  <si>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</si>
  <si>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</si>
  <si>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</si>
  <si>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</si>
  <si>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</si>
  <si>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</si>
  <si>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</si>
  <si>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</si>
  <si>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</si>
  <si>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</si>
  <si>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</si>
  <si>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</si>
  <si>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</si>
  <si>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</si>
  <si>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</si>
  <si>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</si>
  <si>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</si>
  <si>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</si>
  <si>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</si>
  <si>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</si>
  <si>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</si>
  <si>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</si>
  <si>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</si>
  <si>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</si>
  <si>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</si>
  <si>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</si>
  <si>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</si>
  <si>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</si>
  <si>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</si>
  <si>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</si>
  <si>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</si>
  <si>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</si>
  <si>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</si>
  <si>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</si>
  <si>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</si>
  <si>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</si>
  <si>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</si>
  <si>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</si>
  <si>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</si>
  <si>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</si>
  <si>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</si>
  <si>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</si>
  <si>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</si>
  <si>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</si>
  <si>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</si>
  <si>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</si>
  <si>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</si>
  <si>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</si>
  <si>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</si>
  <si>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</si>
  <si>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</si>
  <si>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</si>
  <si>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</si>
  <si>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</si>
  <si>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</si>
  <si>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</si>
  <si>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</si>
  <si>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</si>
  <si>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</si>
  <si>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</si>
  <si>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</si>
  <si>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</si>
  <si>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</si>
  <si>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</si>
  <si>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</si>
  <si>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</si>
  <si>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</si>
  <si>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</si>
  <si>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</si>
  <si>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</si>
  <si>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</si>
  <si>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</si>
  <si>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</si>
  <si>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</si>
  <si>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</si>
  <si>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</si>
  <si>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</si>
  <si>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</si>
  <si>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</si>
  <si>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</si>
  <si>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</si>
  <si>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</si>
  <si>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</si>
  <si>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</si>
  <si>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</si>
  <si>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</si>
  <si>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</si>
  <si>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</si>
  <si>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</si>
  <si>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</si>
  <si>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</si>
  <si>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</si>
  <si>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</si>
  <si>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</si>
  <si>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</si>
  <si>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</si>
  <si>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</si>
  <si>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</si>
  <si>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</si>
  <si>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</si>
  <si>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</si>
  <si>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</si>
  <si>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</si>
  <si>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</si>
  <si>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</si>
  <si>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</si>
  <si>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</si>
  <si>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</si>
  <si>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</si>
  <si>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</si>
  <si>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</si>
  <si>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</si>
  <si>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</si>
  <si>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</si>
  <si>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</si>
  <si>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</si>
  <si>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</si>
  <si>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</si>
  <si>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</si>
  <si>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</si>
  <si>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</si>
  <si>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</si>
  <si>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</si>
  <si>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</si>
  <si>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</si>
  <si>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</si>
  <si>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</si>
  <si>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</si>
  <si>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</si>
  <si>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</si>
  <si>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</si>
  <si>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</si>
  <si>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</si>
  <si>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</si>
  <si>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</si>
  <si>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</si>
  <si>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</si>
  <si>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</si>
  <si>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</si>
  <si>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</si>
  <si>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</si>
  <si>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</si>
  <si>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</si>
  <si>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</si>
  <si>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</si>
  <si>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</si>
  <si>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</si>
  <si>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</si>
  <si>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</si>
  <si>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</si>
  <si>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</si>
  <si>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</si>
  <si>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</si>
  <si>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</si>
  <si>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</si>
  <si>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</si>
  <si>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</si>
  <si>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</si>
  <si>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</si>
  <si>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</si>
  <si>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</si>
  <si>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</si>
  <si>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</si>
  <si>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</si>
  <si>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</si>
  <si>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</si>
  <si>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</si>
  <si>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</si>
  <si>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</si>
  <si>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</si>
  <si>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</si>
  <si>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</si>
  <si>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</si>
  <si>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</si>
  <si>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</si>
  <si>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</si>
  <si>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</si>
  <si>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</si>
  <si>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</si>
  <si>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</si>
  <si>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</si>
  <si>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</si>
  <si>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</si>
  <si>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</si>
  <si>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</si>
  <si>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</si>
  <si>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</si>
  <si>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</si>
  <si>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</si>
  <si>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</si>
  <si>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</si>
  <si>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</si>
  <si>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</si>
  <si>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</si>
  <si>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</si>
  <si>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</si>
  <si>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</si>
  <si>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</si>
  <si>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</si>
  <si>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</si>
  <si>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</si>
  <si>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</si>
  <si>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</si>
  <si>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</si>
  <si>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</si>
  <si>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</si>
  <si>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</si>
  <si>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</si>
  <si>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</si>
  <si>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</si>
  <si>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</si>
  <si>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</si>
  <si>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</si>
  <si>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</si>
  <si>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</si>
  <si>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</si>
  <si>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</si>
  <si>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</si>
  <si>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</si>
  <si>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</si>
  <si>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</si>
  <si>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</si>
  <si>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</si>
  <si>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</si>
  <si>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</si>
  <si>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</si>
  <si>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</si>
  <si>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</si>
  <si>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</si>
  <si>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</si>
  <si>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</si>
  <si>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</si>
  <si>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</si>
  <si>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</si>
  <si>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</si>
  <si>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</si>
  <si>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</si>
  <si>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</si>
  <si>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</si>
  <si>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</si>
  <si>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</si>
  <si>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</si>
  <si>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</si>
  <si>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</si>
  <si>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</si>
  <si>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</si>
  <si>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</si>
  <si>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</si>
  <si>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</si>
  <si>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</si>
  <si>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</si>
  <si>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</si>
  <si>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</si>
  <si>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</si>
  <si>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</si>
  <si>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</si>
  <si>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</si>
  <si>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</si>
  <si>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</si>
  <si>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</si>
  <si>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</si>
  <si>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</si>
  <si>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</si>
  <si>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</si>
  <si>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</si>
  <si>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</si>
  <si>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</si>
  <si>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</si>
  <si>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</si>
  <si>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</si>
  <si>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</si>
  <si>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</si>
  <si>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</si>
  <si>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</si>
  <si>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</si>
  <si>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</si>
  <si>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</si>
  <si>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</si>
  <si>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</si>
  <si>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</si>
  <si>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</si>
  <si>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</si>
  <si>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</si>
  <si>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</si>
  <si>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</si>
  <si>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</si>
  <si>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</si>
  <si>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</si>
  <si>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</si>
  <si>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</si>
  <si>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</si>
  <si>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</si>
  <si>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</si>
  <si>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</si>
  <si>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</si>
  <si>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</si>
  <si>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</si>
  <si>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</si>
  <si>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</si>
  <si>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</si>
  <si>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</si>
  <si>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</si>
  <si>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</si>
  <si>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</si>
  <si>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</si>
  <si>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</si>
  <si>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</si>
  <si>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</si>
  <si>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</si>
  <si>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</si>
  <si>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</si>
  <si>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</si>
  <si>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</si>
  <si>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</si>
  <si>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</si>
  <si>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</si>
  <si>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</si>
  <si>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</si>
  <si>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</si>
  <si>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</si>
  <si>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</si>
  <si>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</si>
  <si>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</si>
  <si>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</si>
  <si>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</si>
  <si>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</si>
  <si>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</si>
  <si>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</si>
  <si>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</si>
  <si>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</si>
  <si>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</si>
  <si>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</si>
  <si>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</si>
  <si>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</si>
  <si>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</si>
  <si>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</si>
  <si>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</si>
  <si>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</si>
  <si>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</si>
  <si>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</si>
  <si>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</si>
  <si>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</si>
  <si>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</si>
  <si>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</si>
  <si>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</si>
  <si>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</si>
  <si>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</si>
  <si>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</si>
  <si>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</si>
  <si>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</si>
  <si>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</si>
  <si>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</si>
  <si>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</si>
  <si>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</si>
  <si>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</si>
  <si>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</si>
  <si>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</si>
  <si>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</si>
  <si>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</si>
  <si>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</si>
  <si>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</si>
  <si>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</si>
  <si>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</si>
  <si>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</si>
  <si>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</si>
  <si>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</si>
  <si>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</si>
  <si>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</si>
  <si>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</si>
  <si>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</si>
  <si>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</si>
  <si>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</si>
  <si>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</si>
  <si>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</si>
  <si>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</si>
  <si>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</si>
  <si>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</si>
  <si>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</si>
  <si>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</si>
  <si>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</si>
  <si>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</si>
  <si>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</si>
  <si>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</si>
  <si>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</si>
  <si>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</si>
  <si>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</si>
  <si>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</si>
  <si>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</si>
  <si>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</si>
  <si>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</si>
  <si>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</si>
  <si>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</si>
  <si>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</si>
  <si>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</si>
  <si>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</si>
  <si>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</si>
  <si>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</si>
  <si>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</si>
  <si>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</si>
  <si>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</si>
  <si>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</si>
  <si>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</si>
  <si>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</si>
  <si>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</si>
  <si>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</si>
  <si>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</si>
  <si>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</si>
  <si>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</si>
  <si>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</si>
  <si>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</si>
  <si>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</si>
  <si>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</si>
  <si>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</si>
  <si>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</si>
  <si>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</si>
  <si>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</si>
  <si>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</si>
  <si>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</si>
  <si>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</si>
  <si>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</si>
  <si>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</si>
  <si>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</si>
  <si>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</si>
  <si>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</si>
  <si>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</si>
  <si>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</si>
  <si>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</si>
  <si>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</si>
  <si>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</si>
  <si>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</si>
  <si>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</si>
  <si>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</si>
  <si>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</si>
  <si>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</si>
  <si>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</si>
  <si>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</si>
  <si>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</si>
  <si>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</si>
  <si>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</si>
  <si>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</si>
  <si>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</si>
  <si>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</si>
  <si>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</si>
  <si>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</si>
  <si>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</si>
  <si>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</si>
  <si>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</si>
  <si>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</si>
  <si>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</si>
  <si>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</si>
  <si>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</si>
  <si>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</si>
  <si>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</si>
  <si>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</si>
  <si>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</si>
  <si>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</si>
  <si>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</si>
  <si>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</si>
  <si>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</si>
  <si>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</si>
  <si>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</si>
  <si>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</si>
  <si>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</si>
  <si>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</si>
  <si>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</si>
  <si>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</si>
  <si>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</si>
  <si>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</si>
  <si>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</si>
  <si>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</si>
  <si>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</si>
  <si>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</si>
  <si>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</si>
  <si>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</si>
  <si>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</si>
  <si>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</si>
  <si>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</si>
  <si>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</si>
  <si>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</si>
  <si>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</si>
  <si>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</si>
  <si>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</si>
  <si>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</si>
  <si>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</si>
  <si>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</si>
  <si>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</si>
  <si>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</si>
  <si>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</si>
  <si>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</si>
  <si>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</si>
  <si>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</si>
  <si>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</si>
  <si>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</si>
  <si>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</si>
  <si>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</si>
  <si>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</si>
  <si>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</si>
  <si>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</si>
  <si>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</si>
  <si>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</si>
  <si>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</si>
  <si>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</si>
  <si>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</si>
  <si>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</si>
  <si>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</si>
  <si>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</si>
  <si>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</si>
  <si>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</si>
  <si>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</si>
  <si>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</si>
  <si>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</si>
  <si>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</si>
  <si>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</si>
  <si>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</si>
  <si>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</si>
  <si>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</si>
  <si>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</si>
  <si>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</si>
  <si>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</si>
  <si>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</si>
  <si>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</si>
  <si>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</si>
  <si>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</si>
  <si>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</si>
  <si>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</si>
  <si>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</si>
  <si>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</si>
  <si>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</si>
  <si>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</si>
  <si>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</si>
  <si>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</si>
  <si>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</si>
  <si>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</si>
  <si>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</si>
  <si>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</si>
  <si>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</si>
  <si>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</si>
  <si>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</si>
  <si>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</si>
  <si>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</si>
  <si>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</si>
  <si>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</si>
  <si>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</si>
  <si>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</si>
  <si>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</si>
  <si>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</si>
  <si>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</si>
  <si>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</si>
  <si>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</si>
  <si>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</si>
  <si>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</si>
  <si>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</si>
  <si>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</si>
  <si>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</si>
  <si>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</si>
  <si>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</si>
  <si>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</si>
  <si>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</si>
  <si>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</si>
  <si>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</si>
  <si>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</si>
  <si>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</si>
  <si>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</si>
  <si>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</si>
  <si>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</si>
  <si>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</si>
  <si>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</si>
  <si>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</si>
  <si>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</si>
  <si>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</si>
  <si>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</si>
  <si>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</si>
  <si>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</si>
  <si>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</si>
  <si>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</si>
  <si>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</si>
  <si>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</si>
  <si>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</si>
  <si>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</si>
  <si>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</si>
  <si>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</si>
  <si>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</si>
  <si>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</si>
  <si>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</si>
  <si>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</si>
  <si>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</si>
  <si>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</si>
  <si>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</si>
  <si>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</si>
  <si>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</si>
  <si>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</si>
  <si>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</si>
  <si>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</si>
  <si>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</si>
  <si>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</si>
  <si>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</si>
  <si>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</si>
  <si>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</si>
  <si>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</si>
  <si>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</si>
  <si>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</si>
  <si>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</si>
  <si>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</si>
  <si>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</si>
  <si>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</si>
  <si>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</si>
  <si>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</si>
  <si>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</si>
  <si>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</si>
  <si>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</si>
  <si>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</si>
  <si>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</si>
  <si>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</si>
  <si>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</si>
  <si>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</si>
  <si>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</si>
  <si>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</si>
  <si>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</si>
  <si>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</si>
  <si>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</si>
  <si>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</si>
  <si>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</si>
  <si>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</si>
  <si>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</si>
  <si>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</si>
  <si>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</si>
  <si>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</si>
  <si>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</si>
  <si>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</si>
  <si>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</si>
  <si>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</si>
  <si>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</si>
  <si>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</si>
  <si>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</si>
  <si>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</si>
  <si>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</si>
  <si>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</si>
  <si>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</si>
  <si>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</si>
  <si>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</si>
  <si>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</si>
  <si>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</si>
  <si>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</si>
  <si>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</si>
  <si>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</si>
  <si>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</si>
  <si>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</si>
  <si>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</si>
  <si>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</si>
  <si>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</si>
  <si>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</si>
  <si>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</si>
  <si>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</si>
  <si>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</si>
  <si>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</si>
  <si>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</si>
  <si>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</si>
  <si>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</si>
  <si>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</si>
  <si>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</si>
  <si>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</si>
  <si>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</si>
  <si>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</si>
  <si>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</si>
  <si>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</si>
  <si>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</si>
  <si>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</si>
  <si>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</si>
  <si>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</si>
  <si>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</si>
  <si>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</si>
  <si>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</si>
  <si>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</si>
  <si>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</si>
  <si>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</si>
  <si>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</si>
  <si>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</si>
  <si>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</si>
  <si>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</si>
  <si>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</si>
  <si>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</si>
  <si>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</si>
  <si>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</si>
  <si>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</si>
  <si>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</si>
  <si>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</si>
  <si>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</si>
  <si>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</si>
  <si>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</si>
  <si>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</si>
  <si>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</si>
  <si>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</si>
  <si>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</si>
  <si>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</si>
  <si>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</si>
  <si>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</si>
  <si>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</si>
  <si>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</si>
  <si>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</si>
  <si>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</si>
  <si>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</si>
  <si>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</si>
  <si>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</si>
  <si>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</si>
  <si>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</si>
  <si>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</si>
  <si>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</si>
  <si>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</si>
  <si>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</si>
  <si>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</si>
  <si>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</si>
  <si>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</si>
  <si>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</si>
  <si>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</si>
  <si>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</si>
  <si>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</si>
  <si>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</si>
  <si>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</si>
  <si>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</si>
  <si>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</si>
  <si>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</si>
  <si>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</si>
  <si>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</si>
  <si>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</si>
  <si>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</si>
  <si>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</si>
  <si>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</si>
  <si>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</si>
  <si>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</si>
  <si>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</si>
  <si>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</si>
  <si>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</si>
  <si>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</si>
  <si>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</si>
  <si>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</si>
  <si>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</si>
  <si>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</si>
  <si>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</si>
  <si>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</si>
  <si>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</si>
  <si>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</si>
  <si>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</si>
  <si>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</si>
  <si>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</si>
  <si>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</si>
  <si>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</si>
  <si>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</si>
  <si>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</si>
  <si>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</si>
  <si>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</si>
  <si>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</si>
  <si>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</si>
  <si>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</si>
  <si>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</si>
  <si>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</si>
  <si>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</si>
  <si>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</si>
  <si>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</si>
  <si>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</si>
  <si>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</si>
  <si>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</si>
  <si>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</si>
  <si>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</si>
  <si>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</si>
  <si>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</si>
  <si>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</si>
  <si>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</si>
  <si>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</si>
  <si>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</si>
  <si>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</si>
  <si>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</si>
  <si>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</si>
  <si>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</si>
  <si>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</si>
  <si>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</si>
  <si>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</si>
  <si>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</si>
  <si>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</si>
  <si>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</si>
  <si>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</si>
  <si>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</si>
  <si>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</si>
  <si>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</si>
  <si>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</si>
  <si>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</si>
  <si>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</si>
  <si>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</si>
  <si>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</si>
  <si>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</si>
  <si>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</si>
  <si>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</si>
  <si>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</si>
  <si>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</si>
  <si>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</si>
  <si>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</si>
  <si>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</si>
  <si>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</si>
  <si>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</si>
  <si>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</si>
  <si>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</si>
  <si>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</si>
  <si>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</si>
  <si>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</si>
  <si>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</si>
  <si>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</si>
  <si>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</si>
  <si>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</si>
  <si>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</si>
  <si>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</si>
  <si>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</si>
  <si>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</si>
  <si>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</si>
  <si>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</si>
  <si>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</si>
  <si>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</si>
  <si>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</si>
  <si>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</si>
  <si>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</si>
  <si>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</si>
  <si>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</si>
  <si>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</si>
  <si>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</si>
  <si>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</si>
  <si>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</si>
  <si>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</si>
  <si>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</si>
  <si>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</si>
  <si>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</si>
  <si>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</si>
  <si>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</si>
  <si>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</si>
  <si>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</si>
  <si>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</si>
  <si>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</si>
  <si>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</si>
  <si>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</si>
  <si>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</si>
  <si>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</si>
  <si>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</si>
  <si>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</si>
  <si>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</si>
  <si>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</si>
  <si>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</si>
  <si>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</si>
  <si>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</si>
  <si>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</si>
  <si>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</si>
  <si>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</si>
  <si>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</si>
  <si>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</si>
  <si>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</si>
  <si>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</si>
  <si>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</si>
  <si>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</si>
  <si>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</si>
  <si>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</si>
  <si>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</si>
  <si>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</si>
  <si>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</si>
  <si>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</si>
  <si>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</si>
  <si>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</si>
  <si>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</si>
  <si>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</si>
  <si>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</si>
  <si>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</si>
  <si>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</si>
  <si>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</si>
  <si>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</si>
  <si>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</si>
  <si>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</si>
  <si>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</si>
  <si>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</si>
  <si>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</si>
  <si>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</si>
  <si>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</si>
  <si>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</si>
  <si>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</si>
  <si>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</si>
  <si>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</si>
  <si>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</si>
  <si>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</si>
  <si>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</si>
  <si>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</si>
  <si>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</si>
  <si>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</si>
  <si>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</si>
  <si>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</si>
  <si>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</si>
  <si>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</si>
  <si>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</si>
  <si>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</si>
  <si>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</si>
  <si>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</si>
  <si>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</si>
  <si>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</si>
  <si>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</si>
  <si>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</si>
  <si>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</si>
  <si>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</si>
  <si>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</si>
  <si>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</si>
  <si>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</si>
  <si>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</si>
  <si>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</si>
  <si>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</si>
  <si>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</si>
  <si>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</si>
  <si>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</si>
  <si>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</si>
  <si>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</si>
  <si>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</si>
  <si>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</si>
  <si>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</si>
  <si>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</si>
  <si>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</si>
  <si>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</si>
  <si>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</si>
  <si>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</si>
  <si>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</si>
  <si>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</si>
  <si>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</si>
  <si>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</si>
  <si>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</si>
  <si>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</si>
  <si>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</si>
  <si>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</si>
  <si>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</si>
  <si>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</si>
  <si>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</si>
  <si>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</si>
  <si>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</si>
  <si>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</si>
  <si>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</si>
  <si>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</si>
  <si>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</si>
  <si>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</si>
  <si>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</si>
  <si>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</si>
  <si>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</si>
  <si>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</si>
  <si>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</si>
  <si>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</si>
  <si>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</si>
  <si>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</si>
  <si>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</si>
  <si>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</si>
  <si>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</si>
  <si>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</si>
  <si>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</si>
  <si>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</si>
  <si>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</si>
  <si>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</si>
  <si>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</si>
  <si>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</si>
  <si>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</si>
  <si>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</si>
  <si>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</si>
  <si>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</si>
  <si>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</si>
  <si>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</si>
  <si>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</si>
  <si>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</si>
  <si>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</si>
  <si>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</si>
  <si>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</si>
  <si>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</si>
  <si>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</si>
  <si>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</si>
  <si>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</si>
  <si>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</si>
  <si>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</si>
  <si>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</si>
  <si>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</si>
  <si>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</si>
  <si>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</si>
  <si>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</si>
  <si>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</si>
  <si>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</si>
  <si>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</si>
  <si>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</si>
  <si>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</si>
  <si>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</si>
  <si>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</si>
  <si>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</si>
  <si>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</si>
  <si>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</si>
  <si>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</si>
  <si>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</si>
  <si>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</si>
  <si>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</si>
  <si>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</si>
  <si>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</si>
  <si>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</si>
  <si>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</si>
  <si>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</si>
  <si>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</si>
  <si>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</si>
  <si>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</si>
  <si>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</si>
  <si>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</si>
  <si>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</si>
  <si>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</si>
  <si>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</si>
  <si>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</si>
  <si>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</si>
  <si>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</si>
  <si>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</si>
  <si>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</si>
  <si>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</si>
  <si>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</si>
  <si>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</si>
  <si>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</si>
  <si>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</si>
  <si>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</si>
  <si>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</si>
  <si>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</si>
  <si>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</si>
  <si>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</si>
  <si>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</si>
  <si>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</si>
  <si>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</si>
  <si>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</si>
  <si>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</si>
  <si>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</si>
  <si>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</si>
  <si>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</si>
  <si>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</si>
  <si>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</si>
  <si>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</si>
  <si>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</si>
  <si>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</si>
  <si>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</si>
  <si>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</si>
  <si>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</si>
  <si>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</si>
  <si>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</si>
  <si>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</si>
  <si>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</si>
  <si>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</si>
  <si>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</si>
  <si>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</si>
  <si>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</si>
  <si>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</si>
  <si>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</si>
  <si>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</si>
  <si>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</si>
  <si>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</si>
  <si>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</si>
  <si>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</si>
  <si>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</si>
  <si>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</si>
  <si>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</si>
  <si>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</si>
  <si>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</si>
  <si>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</si>
  <si>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</si>
  <si>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</si>
  <si>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</si>
  <si>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</si>
  <si>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</si>
  <si>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</si>
  <si>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</si>
  <si>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</si>
  <si>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</si>
  <si>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</si>
  <si>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</si>
  <si>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</si>
  <si>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</si>
  <si>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</si>
  <si>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</si>
  <si>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</si>
  <si>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</si>
  <si>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</si>
  <si>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</si>
  <si>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</si>
  <si>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</si>
  <si>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</si>
  <si>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</si>
  <si>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</si>
  <si>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</si>
  <si>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</si>
  <si>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</si>
  <si>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</si>
  <si>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</si>
  <si>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</si>
  <si>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</si>
  <si>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</si>
  <si>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</si>
  <si>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</si>
  <si>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</si>
  <si>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</si>
  <si>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</si>
  <si>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</si>
  <si>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</si>
  <si>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</si>
  <si>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</si>
  <si>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</si>
  <si>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</si>
  <si>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</si>
  <si>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</si>
  <si>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</si>
  <si>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</si>
  <si>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</si>
  <si>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</si>
  <si>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</si>
  <si>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</si>
  <si>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</si>
  <si>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</si>
  <si>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</si>
  <si>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</si>
  <si>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</si>
  <si>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</si>
  <si>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</si>
  <si>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</si>
  <si>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</si>
  <si>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</si>
  <si>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</si>
  <si>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</si>
  <si>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</si>
  <si>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</si>
  <si>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</si>
  <si>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</si>
  <si>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</si>
  <si>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</si>
  <si>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</si>
  <si>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</si>
  <si>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</si>
  <si>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</si>
  <si>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</si>
  <si>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</si>
  <si>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</si>
  <si>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</si>
  <si>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</si>
  <si>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</si>
  <si>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</si>
  <si>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</si>
  <si>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</si>
  <si>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</si>
  <si>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</si>
  <si>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</si>
  <si>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</si>
  <si>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</si>
  <si>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</si>
  <si>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</si>
  <si>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</si>
  <si>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</si>
  <si>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</si>
  <si>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</si>
  <si>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</si>
  <si>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</si>
  <si>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</si>
  <si>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</si>
  <si>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</si>
  <si>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</si>
  <si>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</si>
  <si>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</si>
  <si>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</si>
  <si>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</si>
  <si>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</si>
  <si>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</si>
  <si>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</si>
  <si>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</si>
  <si>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</si>
  <si>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</si>
  <si>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</si>
  <si>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</si>
  <si>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</si>
  <si>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</si>
  <si>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</si>
  <si>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</si>
  <si>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</si>
  <si>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</si>
  <si>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</si>
  <si>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</si>
  <si>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</si>
  <si>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</si>
  <si>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</si>
  <si>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</si>
  <si>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</si>
  <si>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</si>
  <si>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</si>
  <si>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</si>
  <si>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</si>
  <si>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</si>
  <si>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</si>
  <si>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</si>
  <si>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</si>
  <si>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</si>
  <si>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</si>
  <si>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</si>
  <si>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</si>
  <si>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</si>
  <si>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</si>
  <si>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</si>
  <si>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</si>
  <si>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</si>
  <si>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</si>
  <si>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</si>
  <si>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</si>
  <si>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</si>
  <si>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</si>
  <si>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</si>
  <si>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</si>
  <si>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</si>
  <si>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</si>
  <si>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</si>
  <si>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</si>
  <si>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</si>
  <si>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</si>
  <si>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</si>
  <si>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</si>
  <si>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</si>
  <si>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</si>
  <si>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</si>
  <si>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</si>
  <si>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</si>
  <si>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</si>
  <si>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</si>
  <si>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</si>
  <si>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</si>
  <si>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</si>
  <si>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</si>
  <si>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</si>
  <si>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</si>
  <si>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</si>
  <si>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</si>
  <si>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</si>
  <si>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</si>
  <si>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</si>
  <si>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</si>
  <si>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</si>
  <si>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</si>
  <si>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</si>
  <si>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</si>
  <si>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</si>
  <si>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</si>
  <si>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</si>
  <si>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</si>
  <si>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</si>
  <si>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</si>
  <si>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</si>
  <si>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</si>
  <si>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</si>
  <si>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</si>
  <si>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</si>
  <si>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</si>
  <si>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</si>
  <si>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</si>
  <si>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</si>
  <si>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</si>
  <si>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</si>
  <si>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</si>
  <si>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</si>
  <si>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</si>
  <si>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</si>
  <si>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</si>
  <si>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</si>
  <si>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</si>
  <si>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</si>
  <si>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</si>
  <si>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</si>
  <si>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</si>
  <si>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</si>
  <si>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</si>
  <si>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</si>
  <si>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</si>
  <si>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</si>
  <si>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</si>
  <si>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</si>
  <si>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</si>
  <si>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</si>
  <si>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</si>
  <si>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</si>
  <si>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</si>
  <si>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</si>
  <si>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</si>
  <si>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</si>
  <si>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</si>
  <si>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</si>
  <si>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</si>
  <si>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</si>
  <si>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</si>
  <si>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</si>
  <si>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</si>
  <si>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</si>
  <si>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</si>
  <si>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</si>
  <si>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</si>
  <si>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</si>
  <si>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</si>
  <si>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</si>
  <si>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</si>
  <si>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</si>
  <si>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</si>
  <si>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</si>
  <si>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</si>
  <si>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</si>
  <si>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</si>
  <si>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</si>
  <si>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</si>
  <si>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</si>
  <si>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</si>
  <si>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</si>
  <si>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</si>
  <si>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</si>
  <si>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</si>
  <si>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</si>
  <si>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</si>
  <si>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</si>
  <si>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</si>
  <si>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</si>
  <si>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</si>
  <si>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</si>
  <si>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</si>
  <si>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</si>
  <si>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</si>
  <si>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</si>
  <si>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</si>
  <si>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</si>
  <si>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</si>
  <si>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</si>
  <si>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</si>
  <si>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</si>
  <si>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</si>
  <si>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</si>
  <si>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</si>
  <si>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</si>
  <si>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</si>
  <si>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</si>
  <si>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</si>
  <si>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</si>
  <si>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</si>
  <si>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</si>
  <si>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</si>
  <si>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</si>
  <si>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</si>
  <si>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</si>
  <si>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</si>
  <si>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</si>
  <si>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</si>
  <si>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</si>
  <si>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</si>
  <si>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</si>
  <si>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</si>
  <si>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</si>
  <si>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</si>
  <si>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</si>
  <si>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</si>
  <si>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</si>
  <si>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</si>
  <si>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</si>
  <si>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</si>
  <si>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</si>
  <si>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</si>
  <si>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</si>
  <si>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</si>
  <si>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</si>
  <si>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</si>
  <si>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</si>
  <si>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</si>
  <si>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</si>
  <si>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</si>
  <si>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</si>
  <si>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</si>
  <si>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</si>
  <si>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</si>
  <si>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</si>
  <si>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</si>
  <si>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</si>
  <si>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</si>
  <si>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</si>
  <si>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</si>
  <si>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</si>
  <si>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</si>
  <si>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</si>
  <si>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</si>
  <si>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</si>
  <si>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</si>
  <si>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</si>
  <si>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</si>
  <si>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</si>
  <si>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</si>
  <si>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</si>
  <si>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</si>
  <si>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</si>
  <si>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</si>
  <si>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</si>
  <si>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</si>
  <si>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</si>
  <si>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</si>
  <si>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</si>
  <si>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</si>
  <si>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</si>
  <si>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</si>
  <si>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</si>
  <si>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</si>
  <si>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</si>
  <si>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</si>
  <si>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</si>
  <si>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</si>
  <si>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</si>
  <si>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</si>
  <si>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</si>
  <si>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</si>
  <si>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</si>
  <si>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</si>
  <si>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</si>
  <si>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</si>
  <si>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</si>
  <si>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</si>
  <si>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</si>
  <si>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</si>
  <si>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</si>
  <si>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</si>
  <si>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</si>
  <si>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</si>
  <si>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</si>
  <si>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</si>
  <si>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</si>
  <si>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</si>
  <si>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</si>
  <si>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</si>
  <si>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</si>
  <si>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</si>
  <si>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</si>
  <si>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</si>
  <si>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</si>
  <si>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</si>
  <si>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</si>
  <si>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</si>
  <si>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</si>
  <si>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</si>
  <si>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</si>
  <si>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</si>
  <si>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</si>
  <si>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</si>
  <si>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</si>
  <si>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</si>
  <si>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</si>
  <si>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</si>
  <si>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</si>
  <si>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</si>
  <si>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</si>
  <si>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</si>
  <si>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</si>
  <si>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</si>
  <si>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</si>
  <si>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</si>
  <si>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</si>
  <si>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</si>
  <si>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</si>
  <si>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</si>
  <si>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</si>
  <si>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</si>
  <si>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</si>
  <si>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</si>
  <si>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</si>
  <si>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</si>
  <si>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</si>
  <si>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</si>
  <si>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</si>
  <si>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</si>
  <si>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</si>
  <si>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</si>
  <si>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</si>
  <si>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</si>
  <si>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</si>
  <si>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</si>
  <si>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</si>
  <si>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</si>
  <si>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</si>
  <si>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</si>
  <si>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</si>
  <si>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</si>
  <si>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</si>
  <si>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</si>
  <si>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</si>
  <si>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</si>
  <si>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</si>
  <si>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</si>
  <si>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</si>
  <si>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</si>
  <si>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</si>
  <si>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</si>
  <si>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</si>
  <si>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</si>
  <si>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</si>
  <si>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</si>
  <si>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</si>
  <si>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</si>
  <si>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</si>
  <si>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</si>
  <si>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</si>
  <si>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</si>
  <si>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</si>
  <si>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</si>
  <si>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</si>
  <si>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</si>
  <si>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</si>
  <si>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</si>
  <si>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</si>
  <si>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</si>
  <si>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</si>
  <si>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</si>
  <si>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</si>
  <si>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</si>
  <si>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</si>
  <si>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</si>
  <si>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</si>
  <si>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</si>
  <si>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</si>
  <si>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</si>
  <si>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</si>
  <si>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</si>
  <si>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</si>
  <si>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</si>
  <si>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</si>
  <si>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</si>
  <si>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</si>
  <si>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</si>
  <si>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</si>
  <si>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</si>
  <si>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</si>
  <si>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</si>
  <si>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</si>
  <si>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</si>
  <si>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</si>
  <si>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</si>
  <si>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</si>
  <si>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</si>
  <si>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</si>
  <si>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</si>
  <si>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</si>
  <si>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</si>
  <si>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</si>
  <si>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</si>
  <si>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</si>
  <si>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</si>
  <si>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</si>
  <si>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</si>
  <si>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</si>
  <si>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</si>
  <si>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</si>
  <si>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</si>
  <si>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</si>
  <si>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</si>
  <si>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</si>
  <si>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</si>
  <si>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</si>
  <si>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</si>
  <si>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</si>
  <si>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</si>
  <si>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</si>
  <si>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</si>
  <si>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</si>
  <si>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</si>
  <si>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</si>
  <si>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</si>
  <si>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</si>
  <si>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</si>
  <si>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</si>
  <si>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</si>
  <si>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</si>
  <si>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</si>
  <si>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</si>
  <si>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</si>
  <si>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</si>
  <si>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</si>
  <si>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</si>
  <si>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</si>
  <si>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</si>
  <si>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</si>
  <si>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</si>
  <si>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</si>
  <si>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</si>
  <si>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</si>
  <si>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</si>
  <si>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</si>
  <si>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</si>
  <si>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</si>
  <si>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</si>
  <si>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</si>
  <si>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</si>
  <si>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</si>
  <si>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</si>
  <si>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</si>
  <si>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</si>
  <si>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</si>
  <si>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</si>
  <si>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</si>
  <si>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</si>
  <si>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</si>
  <si>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</si>
  <si>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</si>
  <si>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</si>
  <si>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</si>
  <si>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</si>
  <si>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</si>
  <si>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</si>
  <si>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</si>
  <si>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</si>
  <si>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</si>
  <si>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</si>
  <si>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</si>
  <si>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</si>
  <si>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</si>
  <si>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</si>
  <si>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</si>
  <si>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</si>
  <si>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</si>
  <si>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</si>
  <si>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</si>
  <si>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</si>
  <si>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</si>
  <si>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</si>
  <si>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</si>
  <si>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</si>
  <si>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</si>
  <si>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</si>
  <si>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</si>
  <si>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</si>
  <si>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</si>
  <si>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</si>
  <si>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</si>
  <si>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</si>
  <si>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</si>
  <si>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</si>
  <si>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</si>
  <si>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</si>
  <si>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</si>
  <si>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</si>
  <si>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</si>
  <si>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</si>
  <si>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</si>
  <si>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</si>
  <si>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</si>
  <si>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</si>
  <si>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</si>
  <si>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</si>
  <si>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</si>
  <si>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</si>
  <si>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</si>
  <si>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</si>
  <si>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</si>
  <si>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</si>
  <si>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</si>
  <si>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</si>
  <si>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</si>
  <si>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</si>
  <si>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</si>
  <si>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</si>
  <si>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</si>
  <si>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</si>
  <si>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</si>
  <si>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</si>
  <si>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</si>
  <si>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</si>
  <si>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</si>
  <si>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</si>
  <si>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</si>
  <si>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</si>
  <si>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</si>
  <si>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</si>
  <si>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</si>
  <si>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</si>
  <si>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</si>
  <si>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</si>
  <si>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</si>
  <si>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</si>
  <si>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</si>
  <si>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</si>
  <si>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</si>
  <si>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</si>
  <si>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</si>
  <si>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</si>
  <si>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</si>
  <si>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</si>
  <si>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</si>
  <si>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</si>
  <si>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</si>
  <si>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</si>
  <si>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</si>
  <si>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</si>
  <si>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</si>
  <si>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</si>
  <si>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</si>
  <si>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</si>
  <si>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</si>
  <si>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</si>
  <si>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</si>
  <si>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</si>
  <si>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</si>
  <si>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</si>
  <si>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</si>
  <si>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</si>
  <si>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</si>
  <si>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</si>
  <si>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</si>
  <si>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</si>
  <si>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</si>
  <si>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</si>
  <si>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</si>
  <si>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</si>
  <si>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</si>
  <si>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</si>
  <si>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</si>
  <si>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</si>
  <si>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</si>
  <si>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</si>
  <si>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</si>
  <si>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</si>
  <si>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</si>
  <si>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</si>
  <si>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</si>
  <si>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</si>
  <si>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</si>
  <si>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</si>
  <si>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</si>
  <si>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</si>
  <si>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</si>
  <si>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</si>
  <si>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</si>
  <si>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</si>
  <si>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</si>
  <si>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</si>
  <si>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</si>
  <si>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</si>
  <si>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</si>
  <si>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</si>
  <si>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</si>
  <si>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</si>
  <si>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</si>
  <si>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</si>
  <si>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</si>
  <si>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</si>
  <si>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</si>
  <si>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</si>
  <si>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</si>
  <si>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</si>
  <si>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</si>
  <si>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</si>
  <si>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</si>
  <si>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</si>
  <si>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</si>
  <si>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</si>
  <si>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</si>
  <si>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</si>
  <si>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</si>
  <si>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</si>
  <si>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</si>
  <si>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</si>
  <si>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</si>
  <si>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</si>
  <si>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</si>
  <si>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</si>
  <si>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</si>
  <si>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</si>
  <si>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</si>
  <si>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</si>
  <si>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</si>
  <si>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</si>
  <si>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</si>
  <si>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</si>
  <si>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</si>
  <si>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</si>
  <si>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</si>
  <si>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</si>
  <si>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</si>
  <si>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</si>
  <si>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</si>
  <si>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</si>
  <si>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</si>
  <si>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</si>
  <si>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</si>
  <si>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</si>
  <si>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</si>
  <si>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</si>
  <si>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</si>
  <si>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</si>
  <si>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</si>
  <si>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</si>
  <si>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</si>
  <si>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</si>
  <si>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</si>
  <si>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</si>
  <si>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</si>
  <si>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</si>
  <si>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</si>
  <si>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</si>
  <si>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</si>
  <si>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</si>
  <si>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</si>
  <si>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</si>
  <si>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</si>
  <si>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</si>
  <si>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</si>
  <si>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</si>
  <si>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</si>
  <si>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</si>
  <si>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</si>
  <si>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</si>
  <si>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</si>
  <si>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</si>
  <si>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</si>
  <si>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</si>
  <si>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</si>
  <si>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</si>
  <si>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</si>
  <si>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</si>
  <si>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</si>
  <si>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</si>
  <si>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</si>
  <si>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</si>
  <si>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</si>
  <si>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</si>
  <si>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</si>
  <si>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</si>
  <si>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</si>
  <si>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</si>
  <si>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</si>
  <si>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</si>
  <si>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</si>
  <si>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</si>
  <si>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</si>
  <si>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</si>
  <si>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</si>
  <si>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</si>
  <si>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</si>
  <si>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</si>
  <si>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</si>
  <si>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</si>
  <si>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</si>
  <si>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</si>
  <si>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</si>
  <si>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</si>
  <si>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</si>
  <si>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</si>
  <si>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</si>
  <si>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</si>
  <si>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</si>
  <si>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</si>
  <si>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</si>
  <si>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</si>
  <si>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</si>
  <si>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</si>
  <si>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</si>
  <si>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</si>
  <si>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</si>
  <si>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</si>
  <si>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</si>
  <si>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</si>
  <si>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</si>
  <si>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</si>
  <si>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</si>
  <si>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</si>
  <si>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</si>
  <si>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</si>
  <si>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</si>
  <si>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</si>
  <si>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</si>
  <si>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</si>
  <si>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</si>
  <si>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</si>
  <si>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</si>
  <si>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</si>
  <si>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</si>
  <si>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</si>
  <si>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</si>
  <si>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</si>
  <si>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</si>
  <si>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</si>
  <si>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</si>
  <si>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</si>
  <si>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</si>
  <si>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</si>
  <si>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</si>
  <si>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</si>
  <si>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</si>
  <si>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</si>
  <si>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</si>
  <si>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</si>
  <si>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</si>
  <si>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</si>
  <si>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</si>
  <si>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</si>
  <si>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</si>
  <si>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</si>
  <si>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</si>
  <si>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</si>
  <si>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</si>
  <si>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</si>
  <si>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</si>
  <si>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</si>
  <si>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</si>
  <si>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</si>
  <si>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</si>
  <si>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</si>
  <si>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</si>
  <si>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</si>
  <si>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</si>
  <si>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</si>
  <si>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</si>
  <si>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</si>
  <si>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</si>
  <si>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</si>
  <si>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</si>
  <si>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</si>
  <si>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</si>
  <si>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</si>
  <si>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</si>
  <si>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</si>
  <si>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</si>
  <si>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</si>
  <si>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</si>
  <si>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</si>
  <si>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</si>
  <si>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</si>
  <si>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</si>
  <si>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</si>
  <si>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</si>
  <si>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</si>
  <si>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</si>
  <si>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</si>
  <si>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</si>
  <si>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</si>
  <si>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</si>
  <si>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</si>
  <si>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</si>
  <si>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</si>
  <si>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</si>
  <si>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</si>
  <si>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</si>
  <si>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</si>
  <si>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</si>
  <si>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</si>
  <si>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</si>
  <si>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</si>
  <si>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</si>
  <si>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</si>
  <si>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</si>
  <si>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</si>
  <si>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</si>
  <si>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</si>
  <si>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</si>
  <si>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</si>
  <si>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</si>
  <si>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</si>
  <si>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</si>
  <si>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</si>
  <si>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</si>
  <si>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</si>
  <si>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</si>
  <si>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</si>
  <si>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</si>
  <si>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</si>
  <si>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</si>
  <si>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</si>
  <si>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</si>
  <si>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</si>
  <si>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</si>
  <si>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</si>
  <si>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</si>
  <si>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</si>
  <si>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</si>
  <si>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</si>
  <si>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</si>
  <si>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</si>
  <si>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</si>
  <si>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</si>
  <si>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</si>
  <si>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</si>
  <si>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</si>
  <si>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</si>
  <si>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</si>
  <si>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</si>
  <si>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</si>
  <si>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</si>
  <si>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</si>
  <si>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</si>
  <si>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</si>
  <si>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</si>
  <si>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</si>
  <si>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</si>
  <si>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</si>
  <si>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</si>
  <si>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</si>
  <si>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</si>
  <si>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</si>
  <si>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</si>
  <si>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</si>
  <si>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</si>
  <si>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</si>
  <si>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</si>
  <si>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</si>
  <si>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</si>
  <si>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</si>
  <si>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</si>
  <si>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</si>
  <si>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</si>
  <si>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</si>
  <si>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</si>
  <si>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</si>
  <si>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</si>
  <si>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</si>
  <si>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</si>
  <si>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</si>
  <si>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</si>
  <si>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</si>
  <si>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</si>
  <si>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</si>
  <si>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</si>
  <si>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</si>
  <si>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</si>
  <si>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</si>
  <si>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</si>
  <si>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</si>
  <si>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</si>
  <si>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</si>
  <si>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</si>
  <si>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</si>
  <si>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</si>
  <si>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</si>
  <si>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</si>
  <si>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</si>
  <si>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</si>
  <si>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</si>
  <si>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</si>
  <si>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</si>
  <si>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</si>
  <si>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</si>
  <si>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</si>
  <si>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</si>
  <si>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</si>
  <si>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</si>
  <si>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</si>
  <si>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</si>
  <si>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</si>
  <si>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</si>
  <si>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</si>
  <si>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</si>
  <si>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</si>
  <si>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</si>
  <si>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</si>
  <si>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</si>
  <si>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</si>
  <si>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</si>
  <si>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</si>
  <si>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</si>
  <si>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</si>
  <si>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</si>
  <si>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</si>
  <si>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</si>
  <si>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</si>
  <si>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</si>
  <si>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</si>
  <si>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</si>
  <si>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</si>
  <si>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</si>
  <si>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</si>
  <si>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</si>
  <si>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</si>
  <si>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</si>
  <si>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</si>
  <si>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</si>
  <si>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</si>
  <si>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</si>
  <si>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</si>
  <si>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</si>
  <si>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</si>
  <si>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</si>
  <si>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</si>
  <si>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</si>
  <si>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</si>
  <si>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</si>
  <si>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</si>
  <si>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</si>
  <si>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</si>
  <si>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</si>
  <si>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</si>
  <si>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</si>
  <si>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</si>
  <si>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</si>
  <si>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</si>
  <si>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</si>
  <si>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</si>
  <si>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</si>
  <si>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</si>
  <si>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</si>
  <si>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</si>
  <si>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</si>
  <si>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</si>
  <si>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</si>
  <si>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</si>
  <si>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</si>
  <si>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</si>
  <si>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</si>
  <si>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</si>
  <si>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</si>
  <si>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</si>
  <si>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</si>
  <si>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</si>
  <si>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</si>
  <si>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</si>
  <si>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</si>
  <si>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</si>
  <si>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</si>
  <si>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</si>
  <si>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</si>
  <si>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</si>
  <si>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</si>
  <si>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</si>
  <si>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</si>
  <si>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</si>
  <si>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</si>
  <si>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</si>
  <si>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</si>
  <si>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</si>
  <si>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</si>
  <si>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</si>
  <si>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</si>
  <si>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</si>
  <si>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</si>
  <si>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</si>
  <si>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</si>
  <si>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</si>
  <si>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</si>
  <si>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</si>
  <si>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</si>
  <si>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</si>
  <si>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</si>
  <si>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</si>
  <si>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</si>
  <si>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</si>
  <si>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</si>
  <si>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</si>
  <si>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</si>
  <si>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</si>
  <si>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</si>
  <si>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</si>
  <si>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</si>
  <si>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</si>
  <si>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</si>
  <si>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</si>
  <si>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</si>
  <si>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</si>
  <si>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</si>
  <si>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</si>
  <si>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</si>
  <si>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</si>
  <si>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</si>
  <si>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</si>
  <si>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</si>
  <si>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</si>
  <si>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</si>
  <si>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</si>
  <si>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</si>
  <si>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</si>
  <si>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</si>
  <si>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</si>
  <si>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</si>
  <si>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</si>
  <si>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</si>
  <si>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</si>
  <si>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</si>
  <si>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</si>
  <si>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</si>
  <si>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</si>
  <si>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</si>
  <si>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</si>
  <si>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</si>
  <si>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</si>
  <si>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</si>
  <si>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</si>
  <si>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</si>
  <si>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</si>
  <si>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</si>
  <si>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</si>
  <si>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</si>
  <si>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</si>
  <si>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</si>
  <si>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</si>
  <si>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</si>
  <si>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</si>
  <si>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</si>
  <si>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</si>
  <si>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</si>
  <si>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</si>
  <si>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</si>
  <si>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</si>
  <si>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</si>
  <si>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</si>
  <si>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</si>
  <si>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</si>
  <si>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</si>
  <si>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</si>
  <si>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</si>
  <si>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</si>
  <si>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</si>
  <si>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</si>
  <si>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</si>
  <si>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</si>
  <si>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</si>
  <si>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</si>
  <si>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</si>
  <si>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</si>
  <si>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</si>
  <si>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</si>
  <si>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</si>
  <si>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</si>
  <si>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</si>
  <si>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</si>
  <si>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</si>
  <si>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</si>
  <si>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</si>
  <si>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</si>
  <si>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</si>
  <si>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</si>
  <si>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</si>
  <si>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</si>
  <si>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</si>
  <si>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</si>
  <si>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</si>
  <si>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</si>
  <si>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</si>
  <si>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</si>
  <si>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</si>
  <si>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</si>
  <si>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</si>
  <si>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</si>
  <si>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</si>
  <si>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</si>
  <si>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</si>
  <si>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</si>
  <si>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</si>
  <si>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</si>
  <si>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</si>
  <si>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</si>
  <si>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</si>
  <si>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</si>
  <si>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</si>
  <si>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</si>
  <si>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</si>
  <si>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</si>
  <si>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</si>
  <si>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</si>
  <si>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</si>
  <si>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</si>
  <si>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</si>
  <si>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</si>
  <si>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</si>
  <si>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</si>
  <si>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</si>
  <si>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</si>
  <si>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</si>
  <si>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</si>
  <si>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</si>
  <si>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</si>
  <si>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</si>
  <si>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</si>
  <si>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</si>
  <si>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</si>
  <si>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</si>
  <si>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</si>
  <si>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</si>
  <si>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</si>
  <si>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</si>
  <si>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</si>
  <si>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</si>
  <si>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</si>
  <si>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</si>
  <si>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</si>
  <si>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</si>
  <si>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</si>
  <si>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</si>
  <si>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</si>
  <si>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</si>
  <si>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</si>
  <si>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</si>
  <si>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</si>
  <si>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</si>
  <si>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</si>
  <si>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</si>
  <si>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</si>
  <si>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</si>
  <si>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</si>
  <si>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</si>
  <si>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</si>
  <si>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</si>
  <si>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</si>
  <si>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</si>
  <si>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</si>
  <si>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</si>
  <si>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</si>
  <si>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</si>
  <si>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</si>
  <si>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</si>
  <si>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</si>
  <si>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</si>
  <si>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</si>
  <si>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</si>
  <si>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</si>
  <si>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</si>
  <si>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</si>
  <si>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</si>
  <si>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</si>
  <si>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</si>
  <si>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</si>
  <si>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</si>
  <si>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</si>
  <si>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</si>
  <si>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</si>
  <si>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</si>
  <si>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</si>
  <si>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</si>
  <si>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</si>
  <si>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</si>
  <si>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</si>
  <si>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</si>
  <si>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</si>
  <si>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</si>
  <si>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</si>
  <si>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</si>
  <si>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</si>
  <si>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</si>
  <si>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</si>
  <si>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</si>
  <si>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</si>
  <si>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</si>
  <si>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</si>
  <si>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</si>
  <si>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</si>
  <si>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</si>
  <si>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</si>
  <si>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</si>
  <si>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</si>
  <si>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</si>
  <si>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</si>
  <si>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</si>
  <si>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</si>
  <si>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</si>
  <si>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</si>
  <si>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</si>
  <si>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</si>
  <si>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</si>
  <si>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</si>
  <si>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</si>
  <si>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</si>
  <si>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</si>
  <si>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</si>
  <si>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</si>
  <si>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</si>
  <si>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</si>
  <si>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</si>
  <si>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</si>
  <si>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</si>
  <si>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</si>
  <si>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</si>
  <si>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</si>
  <si>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</si>
  <si>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</si>
  <si>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</si>
  <si>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</si>
  <si>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</si>
  <si>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</si>
  <si>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</si>
  <si>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</si>
  <si>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</si>
  <si>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</si>
  <si>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</si>
  <si>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</si>
  <si>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</si>
  <si>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</si>
  <si>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</si>
  <si>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</si>
  <si>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</si>
  <si>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</si>
  <si>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</si>
  <si>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</si>
  <si>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</si>
  <si>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</si>
  <si>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</si>
  <si>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</si>
  <si>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</si>
  <si>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</si>
  <si>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</si>
  <si>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</si>
  <si>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</si>
  <si>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</si>
  <si>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</si>
  <si>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</si>
  <si>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</si>
  <si>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</si>
  <si>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</si>
  <si>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</si>
  <si>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</si>
  <si>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</si>
  <si>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</si>
  <si>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</si>
  <si>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</si>
  <si>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</si>
  <si>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</si>
  <si>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</si>
  <si>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</si>
  <si>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</si>
  <si>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</si>
  <si>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</si>
  <si>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</si>
  <si>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</si>
  <si>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</si>
  <si>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</si>
  <si>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</si>
  <si>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</si>
  <si>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</si>
  <si>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</si>
  <si>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</si>
  <si>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</si>
  <si>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</si>
  <si>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</si>
  <si>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</si>
  <si>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</si>
  <si>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</si>
  <si>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</si>
  <si>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</si>
  <si>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</si>
  <si>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</si>
  <si>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</si>
  <si>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</si>
  <si>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</si>
  <si>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</si>
  <si>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</si>
  <si>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</si>
  <si>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</si>
  <si>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</si>
  <si>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</si>
  <si>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</si>
  <si>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</si>
  <si>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</si>
  <si>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</si>
  <si>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</si>
  <si>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</si>
  <si>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</si>
  <si>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</si>
  <si>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</si>
  <si>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</si>
  <si>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</si>
  <si>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</si>
  <si>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</si>
  <si>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</si>
  <si>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</si>
  <si>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</si>
  <si>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</si>
  <si>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</si>
  <si>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</si>
  <si>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</si>
  <si>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</si>
  <si>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</si>
  <si>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</si>
  <si>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</si>
  <si>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</si>
  <si>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</si>
  <si>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</si>
  <si>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</si>
  <si>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</si>
  <si>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</si>
  <si>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</si>
  <si>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</si>
  <si>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</si>
  <si>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</si>
  <si>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</si>
  <si>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</si>
  <si>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</si>
  <si>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</si>
  <si>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</si>
  <si>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</si>
  <si>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</si>
  <si>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</si>
  <si>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</si>
  <si>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</si>
  <si>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</si>
  <si>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</si>
  <si>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</si>
  <si>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</si>
  <si>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</si>
  <si>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</si>
  <si>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</si>
  <si>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</si>
  <si>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</si>
  <si>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</si>
  <si>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</si>
  <si>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</si>
  <si>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</si>
  <si>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</si>
  <si>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</si>
  <si>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</si>
  <si>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</si>
  <si>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</si>
  <si>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</si>
  <si>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</si>
  <si>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</si>
  <si>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</si>
  <si>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</si>
  <si>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</si>
  <si>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</si>
  <si>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</si>
  <si>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</si>
  <si>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</si>
  <si>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</si>
  <si>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</si>
  <si>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</si>
  <si>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</si>
  <si>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</si>
  <si>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</si>
  <si>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</si>
  <si>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</si>
  <si>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</si>
  <si>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</si>
  <si>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</si>
  <si>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</si>
  <si>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</si>
  <si>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</si>
  <si>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</si>
  <si>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</si>
  <si>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</si>
  <si>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</si>
  <si>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</si>
  <si>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</si>
  <si>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</si>
  <si>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</si>
  <si>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</si>
  <si>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</si>
  <si>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</si>
  <si>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</si>
  <si>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</si>
  <si>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</si>
  <si>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</si>
  <si>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</si>
  <si>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</si>
  <si>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</si>
  <si>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</si>
  <si>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</si>
  <si>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</si>
  <si>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</si>
  <si>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</si>
  <si>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</si>
  <si>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</si>
  <si>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</si>
  <si>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</si>
  <si>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</si>
  <si>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</si>
  <si>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</si>
  <si>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</si>
  <si>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</si>
  <si>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</si>
  <si>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</si>
  <si>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</si>
  <si>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</si>
  <si>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</si>
  <si>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</si>
  <si>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</si>
  <si>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</si>
  <si>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</si>
  <si>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</si>
  <si>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</si>
  <si>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</si>
  <si>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</si>
  <si>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</si>
  <si>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</si>
  <si>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</si>
  <si>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</si>
  <si>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</si>
  <si>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</si>
  <si>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</si>
  <si>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</si>
  <si>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</si>
  <si>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</si>
  <si>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</si>
  <si>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</si>
  <si>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</si>
  <si>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</si>
  <si>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</si>
  <si>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</si>
  <si>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</si>
  <si>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</si>
  <si>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</si>
  <si>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</si>
  <si>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</si>
  <si>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</si>
  <si>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</si>
  <si>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</si>
  <si>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</si>
  <si>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</si>
  <si>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</si>
  <si>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</si>
  <si>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</si>
  <si>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</si>
  <si>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</si>
  <si>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</si>
  <si>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</si>
  <si>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</si>
  <si>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</si>
  <si>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</si>
  <si>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</si>
  <si>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</si>
  <si>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</si>
  <si>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</si>
  <si>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</si>
  <si>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</si>
  <si>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</si>
  <si>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</si>
  <si>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</si>
  <si>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</si>
  <si>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</si>
  <si>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</si>
  <si>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</si>
  <si>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</si>
  <si>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</si>
  <si>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</si>
  <si>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</si>
  <si>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</si>
  <si>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</si>
  <si>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</si>
  <si>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</si>
  <si>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</si>
  <si>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</si>
  <si>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</si>
  <si>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</si>
  <si>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</si>
  <si>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</si>
  <si>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</si>
  <si>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</si>
  <si>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</si>
  <si>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</si>
  <si>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</si>
  <si>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</si>
  <si>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</si>
  <si>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</si>
  <si>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</si>
  <si>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</si>
  <si>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</si>
  <si>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</si>
  <si>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</si>
  <si>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</si>
  <si>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</si>
  <si>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</si>
  <si>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</si>
  <si>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</si>
  <si>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</si>
  <si>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</si>
  <si>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</si>
  <si>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</si>
  <si>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</si>
  <si>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</si>
  <si>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</si>
  <si>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</si>
  <si>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</si>
  <si>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</si>
  <si>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</si>
  <si>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</si>
  <si>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</si>
  <si>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</si>
  <si>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</si>
  <si>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</si>
  <si>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</si>
  <si>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</si>
  <si>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</si>
  <si>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</si>
  <si>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</si>
  <si>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</si>
  <si>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</si>
  <si>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</si>
  <si>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</si>
  <si>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</si>
  <si>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</si>
  <si>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</si>
  <si>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</si>
  <si>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</si>
  <si>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</si>
  <si>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</si>
  <si>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</si>
  <si>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</si>
  <si>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</si>
  <si>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</si>
  <si>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</si>
  <si>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</si>
  <si>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</si>
  <si>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</si>
  <si>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</si>
  <si>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</si>
  <si>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</si>
  <si>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</si>
  <si>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</si>
  <si>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</si>
  <si>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</si>
  <si>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</si>
  <si>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</si>
  <si>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</si>
  <si>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</si>
  <si>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</si>
  <si>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</si>
  <si>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</si>
  <si>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</si>
  <si>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</si>
  <si>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</si>
  <si>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</si>
  <si>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</si>
  <si>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</si>
  <si>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</si>
  <si>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</si>
  <si>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</si>
  <si>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</si>
  <si>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</si>
  <si>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</si>
  <si>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</si>
  <si>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</si>
  <si>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</si>
  <si>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</si>
  <si>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</si>
  <si>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</si>
  <si>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</si>
  <si>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</si>
  <si>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</si>
  <si>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</si>
  <si>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</si>
  <si>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</si>
  <si>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</si>
  <si>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</si>
  <si>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</si>
  <si>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</si>
  <si>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</si>
  <si>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</si>
  <si>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</si>
  <si>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</si>
  <si>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</si>
  <si>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</si>
  <si>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</si>
  <si>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</si>
  <si>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</si>
  <si>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</si>
  <si>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</si>
  <si>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</si>
  <si>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</si>
  <si>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</si>
  <si>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</si>
  <si>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</si>
  <si>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</si>
  <si>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</si>
  <si>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</si>
  <si>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</si>
  <si>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</si>
  <si>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</si>
  <si>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</si>
  <si>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</si>
  <si>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</si>
  <si>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</si>
  <si>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</si>
  <si>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</si>
  <si>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</si>
  <si>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</si>
  <si>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</si>
  <si>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</si>
  <si>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</si>
  <si>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</si>
  <si>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</si>
  <si>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</si>
  <si>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</si>
  <si>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</si>
  <si>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</si>
  <si>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</si>
  <si>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</si>
  <si>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</si>
  <si>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</si>
  <si>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</si>
  <si>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</si>
  <si>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</si>
  <si>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</si>
  <si>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</si>
  <si>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</si>
  <si>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</si>
  <si>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</si>
  <si>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</si>
  <si>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</si>
  <si>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</si>
  <si>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</si>
  <si>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</si>
  <si>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</si>
  <si>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</si>
  <si>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</si>
  <si>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</si>
  <si>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</si>
  <si>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</si>
  <si>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</si>
  <si>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</si>
  <si>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</si>
  <si>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</si>
  <si>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</si>
  <si>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</si>
  <si>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</si>
  <si>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</si>
  <si>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</si>
  <si>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</si>
  <si>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</si>
  <si>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</si>
  <si>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</si>
  <si>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</si>
  <si>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</si>
  <si>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</si>
  <si>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</si>
  <si>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</si>
  <si>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</si>
  <si>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</si>
  <si>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</si>
  <si>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</si>
  <si>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</si>
  <si>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</si>
  <si>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</si>
  <si>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</si>
  <si>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</si>
  <si>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</si>
  <si>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</si>
  <si>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</si>
  <si>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</si>
  <si>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</si>
  <si>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</si>
  <si>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</si>
  <si>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</si>
  <si>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</si>
  <si>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</si>
  <si>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</si>
  <si>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</si>
  <si>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</si>
  <si>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</si>
  <si>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</si>
  <si>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</si>
  <si>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</si>
  <si>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</si>
  <si>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</si>
  <si>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</si>
  <si>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</si>
  <si>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</si>
  <si>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</si>
  <si>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</si>
  <si>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</si>
  <si>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</si>
  <si>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</si>
  <si>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</si>
  <si>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</si>
  <si>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</si>
  <si>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</si>
  <si>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</si>
  <si>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</si>
  <si>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</si>
  <si>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</si>
  <si>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</si>
  <si>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</si>
  <si>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</si>
  <si>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</si>
  <si>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</si>
  <si>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</si>
  <si>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</si>
  <si>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</si>
  <si>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</si>
  <si>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</si>
  <si>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</si>
  <si>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</si>
  <si>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</si>
  <si>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</si>
  <si>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</si>
  <si>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</si>
  <si>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</si>
  <si>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</si>
  <si>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</si>
  <si>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</si>
  <si>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</si>
  <si>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</si>
  <si>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</si>
  <si>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</si>
  <si>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</si>
  <si>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</si>
  <si>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</si>
  <si>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</si>
  <si>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</si>
  <si>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</si>
  <si>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</si>
  <si>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</si>
  <si>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</si>
  <si>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</si>
  <si>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</si>
  <si>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</si>
  <si>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</si>
  <si>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</si>
  <si>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</si>
  <si>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</si>
  <si>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</si>
  <si>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</si>
  <si>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</si>
  <si>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</si>
  <si>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</si>
  <si>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</si>
  <si>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</si>
  <si>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</si>
  <si>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</si>
  <si>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</si>
  <si>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</si>
  <si>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</si>
  <si>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</si>
  <si>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</si>
  <si>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</si>
  <si>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</si>
  <si>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</si>
  <si>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</si>
  <si>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</si>
  <si>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</si>
  <si>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</si>
  <si>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</si>
  <si>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</si>
  <si>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</si>
  <si>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</si>
  <si>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</si>
  <si>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</si>
  <si>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</si>
  <si>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</si>
  <si>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</si>
  <si>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</si>
  <si>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</si>
  <si>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</si>
  <si>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</si>
  <si>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</si>
  <si>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</si>
  <si>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</si>
  <si>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</si>
  <si>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</si>
  <si>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</si>
  <si>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</si>
  <si>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</si>
  <si>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</si>
  <si>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</si>
  <si>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</si>
  <si>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</si>
  <si>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</si>
  <si>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</si>
  <si>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</si>
  <si>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</si>
  <si>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</si>
  <si>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</si>
  <si>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</si>
  <si>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</si>
  <si>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</si>
  <si>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</si>
  <si>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</si>
  <si>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</si>
  <si>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</si>
  <si>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</si>
  <si>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</si>
  <si>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</si>
  <si>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</si>
  <si>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</si>
  <si>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</si>
  <si>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</si>
  <si>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</si>
  <si>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</si>
  <si>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</si>
  <si>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</si>
  <si>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</si>
  <si>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</si>
  <si>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</si>
  <si>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</si>
  <si>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</si>
  <si>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</si>
  <si>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</si>
  <si>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</si>
  <si>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</si>
  <si>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</si>
  <si>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</si>
  <si>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</si>
  <si>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</si>
  <si>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</si>
  <si>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</si>
  <si>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</si>
  <si>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</si>
  <si>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</si>
  <si>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</si>
  <si>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</si>
  <si>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</si>
  <si>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</si>
  <si>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</si>
  <si>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</si>
  <si>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</si>
  <si>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</si>
  <si>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</si>
  <si>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</si>
  <si>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</si>
  <si>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</si>
  <si>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</si>
  <si>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</si>
  <si>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</si>
  <si>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</si>
  <si>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</si>
  <si>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</si>
  <si>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</si>
  <si>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</si>
  <si>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</si>
  <si>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</si>
  <si>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</si>
  <si>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</si>
  <si>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</si>
  <si>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</si>
  <si>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</si>
  <si>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</si>
  <si>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</si>
  <si>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</si>
  <si>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</si>
  <si>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</si>
  <si>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</si>
  <si>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</si>
  <si>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</si>
  <si>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</si>
  <si>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</si>
  <si>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</si>
  <si>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</si>
  <si>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</si>
  <si>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</si>
  <si>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</si>
  <si>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</si>
  <si>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</si>
  <si>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</si>
  <si>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</si>
  <si>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</si>
  <si>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</si>
  <si>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</si>
  <si>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</si>
  <si>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</si>
  <si>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</si>
  <si>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</si>
  <si>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</si>
  <si>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</si>
  <si>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</si>
  <si>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</si>
  <si>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</si>
  <si>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</si>
  <si>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</si>
  <si>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</si>
  <si>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</si>
  <si>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</si>
  <si>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</si>
  <si>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</si>
  <si>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</si>
  <si>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</si>
  <si>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</si>
  <si>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</si>
  <si>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</si>
  <si>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</si>
  <si>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</si>
  <si>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</si>
  <si>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</si>
  <si>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</si>
  <si>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</si>
  <si>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</si>
  <si>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</si>
  <si>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</si>
  <si>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</si>
  <si>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</si>
  <si>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</si>
  <si>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</si>
  <si>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</si>
  <si>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</si>
  <si>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</si>
  <si>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</si>
  <si>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</si>
  <si>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</si>
  <si>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</si>
  <si>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</si>
  <si>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</si>
  <si>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</si>
  <si>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</si>
  <si>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</si>
  <si>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</si>
  <si>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</si>
  <si>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</si>
  <si>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</si>
  <si>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</si>
  <si>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</si>
  <si>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</si>
  <si>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</si>
  <si>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</si>
  <si>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</si>
  <si>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</si>
  <si>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</si>
  <si>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</si>
  <si>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</si>
  <si>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</si>
  <si>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</si>
  <si>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</si>
  <si>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</si>
  <si>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</si>
  <si>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</si>
  <si>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</si>
  <si>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</si>
  <si>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</si>
  <si>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</si>
  <si>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</si>
  <si>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</si>
  <si>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</si>
  <si>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</si>
  <si>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</si>
  <si>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</si>
  <si>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</si>
  <si>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</si>
  <si>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</si>
  <si>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</si>
  <si>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</si>
  <si>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</si>
  <si>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</si>
  <si>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</si>
  <si>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</si>
  <si>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</si>
  <si>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</si>
  <si>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</si>
  <si>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</si>
  <si>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</si>
  <si>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</si>
  <si>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</si>
  <si>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</si>
  <si>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</si>
  <si>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</si>
  <si>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</si>
  <si>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</si>
  <si>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</si>
  <si>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</si>
  <si>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</si>
  <si>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</si>
  <si>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</si>
  <si>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</si>
  <si>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</si>
  <si>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</si>
  <si>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</si>
  <si>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</si>
  <si>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</si>
  <si>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</si>
  <si>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</si>
  <si>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</si>
  <si>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</si>
  <si>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</si>
  <si>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</si>
  <si>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</si>
  <si>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</si>
  <si>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</si>
  <si>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</si>
  <si>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</si>
  <si>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</si>
  <si>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</si>
  <si>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</si>
  <si>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</si>
  <si>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</si>
  <si>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</si>
  <si>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</si>
  <si>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</si>
  <si>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</si>
  <si>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</si>
  <si>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</si>
  <si>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</si>
  <si>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</si>
  <si>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</si>
  <si>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</si>
  <si>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</si>
  <si>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</si>
  <si>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</si>
  <si>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</si>
  <si>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</si>
  <si>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</si>
  <si>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</si>
  <si>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</si>
  <si>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</si>
  <si>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</si>
  <si>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</si>
  <si>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</si>
  <si>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</si>
  <si>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</si>
  <si>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</si>
  <si>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</si>
  <si>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</si>
  <si>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</si>
  <si>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</si>
  <si>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</si>
  <si>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</si>
  <si>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</si>
  <si>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</si>
  <si>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</si>
  <si>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</si>
  <si>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</si>
  <si>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</si>
  <si>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</si>
  <si>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</si>
  <si>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</si>
  <si>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</si>
  <si>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</si>
  <si>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</si>
  <si>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</si>
  <si>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</si>
  <si>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</si>
  <si>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</si>
  <si>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</si>
  <si>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</si>
  <si>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</si>
  <si>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</si>
  <si>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</si>
  <si>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</si>
  <si>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</si>
  <si>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</si>
  <si>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</si>
  <si>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</si>
  <si>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</si>
  <si>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</si>
  <si>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</si>
  <si>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</si>
  <si>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</si>
  <si>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</si>
  <si>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</si>
  <si>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</si>
  <si>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</si>
  <si>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</si>
  <si>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</si>
  <si>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</si>
  <si>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</si>
  <si>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</si>
  <si>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</si>
  <si>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</si>
  <si>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</si>
  <si>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</si>
  <si>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</si>
  <si>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</si>
  <si>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</si>
  <si>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</si>
  <si>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</si>
  <si>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</si>
  <si>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</si>
  <si>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</si>
  <si>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</si>
  <si>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</si>
  <si>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</si>
  <si>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</si>
  <si>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</si>
  <si>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</si>
  <si>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</si>
  <si>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</si>
  <si>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</si>
  <si>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</si>
  <si>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</si>
  <si>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</si>
  <si>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</si>
  <si>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</si>
  <si>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</si>
  <si>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</si>
  <si>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</si>
  <si>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</si>
  <si>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</si>
  <si>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</si>
  <si>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</si>
  <si>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</si>
  <si>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</si>
  <si>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</si>
  <si>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</si>
  <si>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</si>
  <si>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</si>
  <si>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</si>
  <si>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</si>
  <si>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</si>
  <si>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</si>
  <si>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</si>
  <si>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</si>
  <si>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</si>
  <si>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</si>
  <si>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</si>
  <si>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</si>
  <si>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</si>
  <si>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</si>
  <si>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</si>
  <si>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</si>
  <si>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</si>
  <si>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</si>
  <si>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</si>
  <si>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</si>
  <si>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</si>
  <si>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</si>
  <si>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</si>
  <si>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</si>
  <si>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</si>
  <si>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</si>
  <si>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</si>
  <si>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</si>
  <si>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</si>
  <si>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</si>
  <si>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</si>
  <si>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</si>
  <si>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</si>
  <si>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</si>
  <si>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</si>
  <si>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</si>
  <si>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</si>
  <si>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</si>
  <si>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</si>
  <si>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</si>
  <si>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</si>
  <si>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</si>
  <si>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</si>
  <si>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</si>
  <si>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</si>
  <si>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</si>
  <si>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</si>
  <si>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</si>
  <si>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</si>
  <si>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</si>
  <si>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</si>
  <si>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</si>
  <si>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</si>
  <si>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</si>
  <si>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</si>
  <si>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</si>
  <si>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</si>
  <si>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</si>
  <si>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</si>
  <si>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</si>
  <si>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</si>
  <si>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</si>
  <si>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</si>
  <si>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</si>
  <si>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</si>
  <si>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</si>
  <si>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</si>
  <si>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</si>
  <si>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</si>
  <si>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</si>
  <si>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</si>
  <si>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</si>
  <si>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</si>
  <si>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</si>
  <si>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</si>
  <si>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</si>
  <si>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</si>
  <si>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</si>
  <si>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</si>
  <si>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</si>
  <si>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</si>
  <si>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</si>
  <si>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</si>
  <si>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</si>
  <si>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</si>
  <si>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</si>
  <si>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</si>
  <si>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</si>
  <si>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</si>
  <si>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</si>
  <si>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</si>
  <si>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</si>
  <si>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</si>
  <si>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</si>
  <si>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</si>
  <si>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</si>
  <si>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</si>
  <si>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</si>
  <si>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</si>
  <si>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</si>
  <si>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</si>
  <si>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</si>
  <si>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</si>
  <si>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</si>
  <si>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</si>
  <si>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</si>
  <si>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</si>
  <si>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</si>
  <si>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</si>
  <si>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</si>
  <si>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</si>
  <si>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</si>
  <si>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</si>
  <si>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</si>
  <si>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</si>
  <si>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</si>
  <si>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</si>
  <si>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</si>
  <si>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</si>
  <si>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</si>
  <si>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</si>
  <si>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</si>
  <si>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</si>
  <si>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</si>
  <si>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</si>
  <si>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</si>
  <si>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</si>
  <si>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</si>
  <si>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</si>
  <si>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</si>
  <si>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</si>
  <si>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</si>
  <si>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</si>
  <si>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</si>
  <si>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</si>
  <si>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</si>
  <si>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</si>
  <si>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</si>
  <si>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</si>
  <si>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</si>
  <si>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</si>
  <si>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</si>
  <si>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</si>
  <si>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</si>
  <si>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</si>
  <si>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</si>
  <si>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</si>
  <si>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</si>
  <si>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</si>
  <si>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</si>
  <si>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</si>
  <si>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</si>
  <si>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</si>
  <si>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</si>
  <si>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</si>
  <si>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</si>
  <si>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</si>
  <si>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</si>
  <si>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</si>
  <si>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</si>
  <si>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</si>
  <si>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</si>
  <si>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</si>
  <si>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</si>
  <si>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</si>
  <si>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</si>
  <si>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</si>
  <si>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</si>
  <si>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</si>
  <si>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</si>
  <si>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</si>
  <si>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</si>
  <si>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</si>
  <si>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</si>
  <si>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</si>
  <si>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</si>
  <si>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</si>
  <si>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</si>
  <si>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</si>
  <si>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</si>
  <si>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</si>
  <si>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</si>
  <si>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</si>
  <si>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</si>
  <si>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</si>
  <si>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</si>
  <si>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</si>
  <si>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</si>
  <si>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</si>
  <si>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</si>
  <si>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</si>
  <si>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</si>
  <si>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</si>
  <si>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</si>
  <si>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</si>
  <si>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</si>
  <si>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</si>
  <si>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</si>
  <si>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</si>
  <si>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</si>
  <si>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</si>
  <si>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</si>
  <si>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</si>
  <si>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</si>
  <si>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</si>
  <si>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</si>
  <si>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</si>
  <si>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</si>
  <si>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</si>
  <si>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</si>
  <si>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</si>
  <si>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</si>
  <si>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</si>
  <si>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</si>
  <si>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</si>
  <si>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</si>
  <si>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</si>
  <si>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</si>
  <si>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</si>
  <si>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</si>
  <si>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</si>
  <si>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</si>
  <si>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</si>
  <si>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</si>
  <si>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</si>
  <si>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</si>
  <si>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</si>
  <si>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</si>
  <si>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</si>
  <si>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</si>
  <si>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</si>
  <si>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</si>
  <si>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</si>
  <si>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</si>
  <si>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</si>
  <si>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</si>
  <si>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</si>
  <si>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</si>
  <si>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</si>
  <si>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</si>
  <si>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</si>
  <si>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</si>
  <si>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</si>
  <si>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</si>
  <si>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</si>
  <si>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</si>
  <si>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</si>
  <si>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</si>
  <si>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</si>
  <si>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</si>
  <si>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</si>
  <si>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</si>
  <si>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</si>
  <si>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</si>
  <si>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</si>
  <si>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</si>
  <si>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</si>
  <si>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</si>
  <si>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</si>
  <si>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</si>
  <si>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</si>
  <si>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</si>
  <si>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</si>
  <si>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</si>
  <si>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</si>
  <si>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</si>
  <si>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</si>
  <si>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</si>
  <si>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</si>
  <si>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</si>
  <si>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</si>
  <si>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</si>
  <si>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</si>
  <si>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</si>
  <si>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</si>
  <si>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</si>
  <si>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</si>
  <si>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</si>
  <si>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</si>
  <si>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</si>
  <si>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</si>
  <si>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</si>
  <si>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</si>
  <si>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</si>
  <si>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</si>
  <si>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</si>
  <si>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</si>
  <si>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</si>
  <si>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</si>
  <si>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</si>
  <si>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</si>
  <si>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</si>
  <si>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</si>
  <si>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</si>
  <si>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</si>
  <si>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</si>
  <si>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</si>
  <si>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</si>
  <si>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</si>
  <si>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</si>
  <si>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</si>
  <si>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</si>
  <si>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</si>
  <si>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</si>
  <si>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</si>
  <si>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</si>
  <si>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</si>
  <si>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</si>
  <si>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</si>
  <si>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</si>
  <si>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</si>
  <si>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</si>
  <si>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</si>
  <si>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</si>
  <si>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</si>
  <si>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</si>
  <si>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</si>
  <si>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</si>
  <si>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</si>
  <si>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</si>
  <si>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</si>
  <si>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</si>
  <si>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</si>
  <si>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</si>
  <si>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</si>
  <si>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</si>
  <si>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</si>
  <si>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</si>
  <si>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</si>
  <si>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</si>
  <si>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</si>
  <si>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</si>
  <si>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</si>
  <si>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</si>
  <si>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</si>
  <si>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</si>
  <si>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</si>
  <si>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</si>
  <si>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</si>
  <si>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</si>
  <si>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</si>
  <si>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</si>
  <si>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</si>
  <si>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</si>
  <si>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</si>
  <si>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</si>
  <si>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</si>
  <si>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</si>
  <si>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</si>
  <si>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</si>
  <si>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</si>
  <si>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</si>
  <si>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</si>
  <si>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</si>
  <si>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</si>
  <si>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</si>
  <si>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</si>
  <si>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</si>
  <si>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</si>
  <si>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</si>
  <si>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</si>
  <si>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</si>
  <si>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</si>
  <si>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</si>
  <si>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</si>
  <si>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</si>
  <si>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</si>
  <si>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</si>
  <si>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</si>
  <si>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</si>
  <si>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</si>
  <si>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</si>
  <si>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</si>
  <si>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</si>
  <si>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</si>
  <si>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</si>
  <si>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</si>
  <si>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</si>
  <si>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</si>
  <si>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</si>
  <si>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</si>
  <si>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</si>
  <si>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</si>
  <si>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</si>
  <si>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</si>
  <si>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</si>
  <si>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</si>
  <si>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</si>
  <si>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</si>
  <si>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</si>
  <si>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</si>
  <si>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</si>
  <si>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</si>
  <si>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</si>
  <si>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</si>
  <si>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</si>
  <si>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</si>
  <si>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</si>
  <si>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</si>
  <si>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</si>
  <si>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</si>
  <si>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</si>
  <si>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</si>
  <si>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</si>
  <si>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</si>
  <si>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</si>
  <si>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</si>
  <si>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</si>
  <si>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</si>
  <si>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</si>
  <si>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</si>
  <si>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</si>
  <si>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</si>
  <si>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</si>
  <si>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</si>
  <si>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</si>
  <si>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</si>
  <si>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</si>
  <si>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</si>
  <si>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</si>
  <si>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</si>
  <si>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</si>
  <si>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</si>
  <si>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</si>
  <si>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</si>
  <si>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</si>
  <si>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</si>
  <si>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</si>
  <si>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</si>
  <si>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</si>
  <si>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</si>
  <si>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</si>
  <si>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</si>
  <si>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</si>
  <si>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</si>
  <si>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</si>
  <si>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</si>
  <si>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</si>
  <si>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</si>
  <si>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</si>
  <si>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</si>
  <si>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</si>
  <si>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</si>
  <si>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</si>
  <si>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</si>
  <si>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</si>
  <si>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</si>
  <si>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</si>
  <si>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</si>
  <si>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</si>
  <si>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</si>
  <si>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</si>
  <si>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</si>
  <si>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</si>
  <si>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</si>
  <si>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</si>
  <si>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</si>
  <si>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</si>
  <si>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</si>
  <si>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</si>
  <si>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</si>
  <si>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</si>
  <si>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</si>
  <si>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</si>
  <si>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</si>
  <si>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</si>
  <si>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</si>
  <si>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</si>
  <si>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</si>
  <si>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</si>
  <si>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</si>
  <si>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</si>
  <si>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</si>
  <si>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</si>
  <si>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</si>
  <si>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</si>
  <si>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</si>
  <si>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</si>
  <si>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</si>
  <si>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</si>
  <si>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</si>
  <si>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</si>
  <si>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</si>
  <si>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</si>
  <si>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</si>
  <si>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</si>
  <si>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</si>
  <si>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</si>
  <si>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</si>
  <si>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</si>
  <si>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</si>
  <si>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</si>
  <si>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</si>
  <si>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</si>
  <si>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</si>
  <si>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</si>
  <si>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</si>
  <si>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</si>
  <si>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</si>
  <si>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</si>
  <si>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</si>
  <si>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</si>
  <si>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</si>
  <si>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</si>
  <si>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</si>
  <si>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</si>
  <si>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</si>
  <si>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</si>
  <si>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</si>
  <si>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</si>
  <si>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</si>
  <si>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</si>
  <si>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</si>
  <si>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</si>
  <si>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</si>
  <si>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</si>
  <si>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</si>
  <si>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</si>
  <si>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</si>
  <si>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</si>
  <si>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</si>
  <si>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</si>
  <si>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</si>
  <si>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</si>
  <si>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</si>
  <si>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</si>
  <si>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</si>
  <si>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</si>
  <si>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</si>
  <si>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</si>
  <si>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</si>
  <si>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</si>
  <si>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</si>
  <si>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</si>
  <si>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</si>
  <si>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</si>
  <si>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</si>
  <si>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</si>
  <si>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</si>
  <si>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</si>
  <si>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</si>
  <si>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</si>
  <si>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</si>
  <si>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</si>
  <si>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</si>
  <si>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</si>
  <si>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</si>
  <si>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</si>
  <si>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</si>
  <si>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</si>
  <si>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</si>
  <si>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</si>
  <si>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</si>
  <si>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</si>
  <si>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</si>
  <si>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</si>
  <si>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</si>
  <si>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</si>
  <si>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</si>
  <si>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</si>
  <si>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</si>
  <si>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</si>
  <si>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</si>
  <si>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</si>
  <si>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</si>
  <si>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</si>
  <si>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</si>
  <si>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</si>
  <si>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</si>
  <si>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</si>
  <si>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</si>
  <si>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</si>
  <si>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</si>
  <si>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</si>
  <si>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</si>
  <si>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</si>
  <si>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</si>
  <si>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</si>
  <si>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</si>
  <si>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</si>
  <si>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</si>
  <si>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</si>
  <si>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</si>
  <si>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</si>
  <si>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</si>
  <si>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</si>
  <si>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</si>
  <si>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</si>
  <si>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</si>
  <si>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</si>
  <si>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</si>
  <si>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</si>
  <si>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</si>
  <si>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</si>
  <si>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</si>
  <si>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</si>
  <si>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</si>
  <si>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</si>
  <si>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</si>
  <si>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</si>
  <si>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</si>
  <si>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</si>
  <si>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</si>
  <si>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</si>
  <si>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</si>
  <si>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</si>
  <si>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</si>
  <si>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</si>
  <si>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</si>
  <si>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</si>
  <si>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</si>
  <si>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</si>
  <si>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</si>
  <si>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</si>
  <si>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</si>
  <si>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</si>
  <si>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</si>
  <si>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</si>
  <si>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</si>
  <si>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</si>
  <si>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</si>
  <si>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</si>
  <si>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</si>
  <si>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</si>
  <si>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</si>
  <si>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</si>
  <si>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</si>
  <si>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</si>
  <si>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</si>
  <si>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</si>
  <si>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</si>
  <si>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</si>
  <si>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</si>
  <si>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</si>
  <si>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</si>
  <si>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</si>
  <si>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</si>
  <si>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</si>
  <si>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</si>
  <si>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</si>
  <si>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</si>
  <si>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</si>
  <si>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</si>
  <si>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</si>
  <si>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</si>
  <si>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</si>
  <si>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</si>
  <si>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</si>
  <si>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</si>
  <si>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</si>
  <si>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</si>
  <si>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</si>
  <si>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</si>
  <si>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</si>
  <si>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</si>
  <si>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</si>
  <si>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</si>
  <si>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</si>
  <si>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</si>
  <si>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</si>
  <si>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</si>
  <si>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</si>
  <si>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</si>
  <si>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</si>
  <si>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</si>
  <si>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</si>
  <si>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</si>
  <si>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</si>
  <si>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</si>
  <si>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</si>
  <si>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</si>
  <si>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</si>
  <si>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</si>
  <si>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</si>
  <si>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</si>
  <si>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</si>
  <si>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</si>
  <si>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</si>
  <si>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</si>
  <si>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</si>
  <si>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</si>
  <si>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</si>
  <si>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</si>
  <si>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</si>
  <si>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</si>
  <si>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</si>
  <si>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</si>
  <si>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</si>
  <si>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</si>
  <si>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</si>
  <si>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</si>
  <si>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</si>
  <si>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</si>
  <si>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</si>
  <si>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</si>
  <si>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</si>
  <si>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</si>
  <si>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</si>
  <si>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</si>
  <si>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</si>
  <si>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</si>
  <si>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</si>
  <si>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</si>
  <si>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</si>
  <si>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</si>
  <si>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</si>
  <si>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</si>
  <si>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</si>
  <si>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</si>
  <si>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</si>
  <si>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</si>
  <si>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</si>
  <si>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</si>
  <si>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</si>
  <si>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</si>
  <si>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</si>
  <si>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</si>
  <si>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</si>
  <si>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</si>
  <si>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</si>
  <si>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</si>
  <si>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</si>
  <si>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</si>
  <si>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</si>
  <si>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</si>
  <si>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</si>
  <si>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</si>
  <si>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</si>
  <si>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</si>
  <si>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</si>
  <si>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</si>
  <si>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</si>
  <si>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</si>
  <si>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</si>
  <si>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</si>
  <si>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</si>
  <si>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</si>
  <si>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</si>
  <si>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</si>
  <si>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</si>
  <si>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</si>
  <si>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</si>
  <si>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</si>
  <si>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</si>
  <si>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</si>
  <si>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</si>
  <si>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</si>
  <si>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</si>
  <si>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</si>
  <si>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</si>
  <si>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</si>
  <si>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</si>
  <si>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</si>
  <si>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</si>
  <si>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</si>
  <si>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</si>
  <si>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</si>
  <si>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</si>
  <si>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</si>
  <si>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</si>
  <si>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</si>
  <si>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</si>
  <si>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</si>
  <si>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</si>
  <si>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</si>
  <si>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</si>
  <si>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</si>
  <si>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</si>
  <si>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</si>
  <si>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</si>
  <si>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</si>
  <si>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</si>
  <si>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</si>
  <si>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</si>
  <si>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</si>
  <si>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</si>
  <si>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</si>
  <si>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</si>
  <si>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</si>
  <si>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</si>
  <si>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</si>
  <si>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</si>
  <si>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</si>
  <si>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</si>
  <si>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</si>
  <si>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</si>
  <si>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</si>
  <si>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</si>
  <si>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</si>
  <si>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</si>
  <si>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</si>
  <si>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</si>
  <si>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</si>
  <si>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</si>
  <si>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</si>
  <si>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</si>
  <si>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</si>
  <si>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</si>
  <si>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</si>
  <si>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</si>
  <si>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</si>
  <si>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</si>
  <si>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</si>
  <si>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</si>
  <si>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</si>
  <si>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</si>
  <si>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</si>
  <si>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</si>
  <si>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</si>
  <si>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</si>
  <si>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</si>
  <si>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</si>
  <si>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</si>
  <si>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</si>
  <si>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</si>
  <si>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</si>
  <si>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</si>
  <si>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</si>
  <si>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</si>
  <si>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</si>
  <si>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</si>
  <si>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</si>
  <si>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</si>
  <si>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</si>
  <si>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</si>
  <si>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</si>
  <si>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</si>
  <si>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</si>
  <si>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</si>
  <si>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</si>
  <si>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</si>
  <si>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</si>
  <si>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</si>
  <si>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</si>
  <si>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</si>
  <si>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</si>
  <si>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</si>
  <si>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</si>
  <si>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</si>
  <si>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</si>
  <si>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</si>
  <si>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</si>
  <si>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</si>
  <si>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</si>
  <si>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</si>
  <si>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</si>
  <si>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</si>
  <si>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</si>
  <si>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</si>
  <si>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</si>
  <si>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</si>
  <si>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</si>
  <si>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</si>
  <si>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</si>
  <si>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</si>
  <si>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</si>
  <si>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</si>
  <si>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</si>
  <si>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</si>
  <si>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</si>
  <si>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</si>
  <si>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</si>
  <si>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</si>
  <si>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</si>
  <si>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</si>
  <si>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</si>
  <si>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</si>
  <si>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</si>
  <si>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</si>
  <si>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</si>
  <si>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</si>
  <si>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</si>
  <si>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</si>
  <si>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</si>
  <si>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</si>
  <si>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</si>
  <si>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</si>
  <si>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</si>
  <si>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</si>
  <si>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</si>
  <si>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</si>
  <si>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</si>
  <si>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</si>
  <si>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</si>
  <si>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</si>
  <si>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</si>
  <si>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</si>
  <si>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</si>
  <si>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</si>
  <si>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</si>
  <si>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</si>
  <si>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</si>
  <si>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</si>
  <si>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</si>
  <si>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</si>
  <si>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</si>
  <si>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</si>
  <si>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</si>
  <si>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</si>
  <si>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</si>
  <si>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</si>
  <si>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</si>
  <si>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</si>
  <si>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</si>
  <si>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</si>
  <si>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</si>
  <si>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</si>
  <si>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</si>
  <si>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</si>
  <si>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</si>
  <si>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</si>
  <si>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</si>
  <si>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</si>
  <si>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</si>
  <si>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</si>
  <si>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</si>
  <si>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</si>
  <si>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</si>
  <si>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</si>
  <si>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</si>
  <si>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</si>
  <si>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</si>
  <si>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</si>
  <si>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</si>
  <si>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</si>
  <si>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</si>
  <si>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</si>
  <si>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</si>
  <si>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</si>
  <si>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</si>
  <si>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</si>
  <si>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</si>
  <si>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</si>
  <si>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</si>
  <si>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</si>
  <si>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</si>
  <si>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</si>
  <si>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</si>
  <si>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</si>
  <si>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</si>
  <si>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</si>
  <si>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</si>
  <si>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</si>
  <si>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</si>
  <si>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</si>
  <si>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</si>
  <si>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</si>
  <si>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</si>
  <si>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</si>
  <si>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</si>
  <si>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</si>
  <si>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</si>
  <si>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</si>
  <si>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</si>
  <si>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</si>
  <si>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</si>
  <si>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</si>
  <si>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</si>
  <si>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</si>
  <si>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</si>
  <si>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</si>
  <si>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</si>
  <si>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</si>
  <si>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</si>
  <si>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</si>
  <si>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</si>
  <si>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</si>
  <si>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</si>
  <si>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</si>
  <si>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</si>
  <si>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</si>
  <si>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</si>
  <si>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</si>
  <si>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</si>
  <si>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</si>
  <si>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</si>
  <si>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</si>
  <si>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</si>
  <si>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</si>
  <si>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</si>
  <si>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</si>
  <si>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</si>
  <si>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</si>
  <si>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</si>
  <si>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</si>
  <si>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</si>
  <si>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</si>
  <si>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</si>
  <si>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</si>
  <si>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</si>
  <si>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</si>
  <si>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</si>
  <si>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</si>
  <si>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</si>
  <si>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</si>
  <si>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</si>
  <si>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</si>
  <si>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</si>
  <si>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</si>
  <si>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</si>
  <si>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</si>
  <si>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</si>
  <si>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</si>
  <si>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</si>
  <si>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</si>
  <si>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</si>
  <si>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</si>
  <si>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</si>
  <si>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</si>
  <si>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</si>
  <si>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</si>
  <si>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</si>
  <si>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</si>
  <si>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</si>
  <si>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</si>
  <si>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</si>
  <si>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</si>
  <si>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</si>
  <si>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</si>
  <si>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</si>
  <si>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</si>
  <si>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</si>
  <si>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</si>
  <si>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</si>
  <si>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</si>
  <si>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</si>
  <si>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</si>
  <si>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</si>
  <si>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</si>
  <si>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</si>
  <si>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</si>
  <si>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</si>
  <si>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</si>
  <si>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</si>
  <si>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</si>
  <si>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</si>
  <si>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</si>
  <si>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</si>
  <si>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</si>
  <si>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</si>
  <si>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</si>
  <si>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</si>
  <si>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</si>
  <si>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</si>
  <si>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</si>
  <si>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</si>
  <si>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</si>
  <si>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</si>
  <si>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</si>
  <si>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</si>
  <si>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</si>
  <si>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</si>
  <si>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</si>
  <si>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</si>
  <si>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</si>
  <si>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</si>
  <si>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</si>
  <si>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</si>
  <si>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</si>
  <si>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</si>
  <si>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</si>
  <si>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</si>
  <si>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</si>
  <si>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</si>
  <si>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</si>
  <si>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</si>
  <si>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</si>
  <si>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</si>
  <si>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</si>
  <si>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</si>
  <si>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</si>
  <si>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</si>
  <si>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</si>
  <si>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</si>
  <si>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</si>
  <si>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</si>
  <si>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</si>
  <si>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</si>
  <si>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</si>
  <si>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</si>
  <si>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</si>
  <si>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</si>
  <si>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</si>
  <si>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</si>
  <si>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</si>
  <si>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</si>
  <si>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</si>
  <si>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</si>
  <si>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</si>
  <si>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</si>
  <si>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</si>
  <si>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</si>
  <si>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</si>
  <si>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</si>
  <si>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</si>
  <si>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</si>
  <si>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</si>
  <si>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</si>
  <si>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</si>
  <si>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</si>
  <si>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</si>
  <si>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</si>
  <si>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</si>
  <si>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</si>
  <si>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</si>
  <si>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</si>
  <si>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</si>
  <si>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</si>
  <si>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</si>
  <si>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</si>
  <si>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</si>
  <si>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</si>
  <si>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</si>
  <si>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</si>
  <si>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</si>
  <si>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</si>
  <si>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</si>
  <si>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</si>
  <si>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</si>
  <si>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</si>
  <si>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</si>
  <si>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</si>
  <si>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</si>
  <si>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</si>
  <si>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</si>
  <si>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</si>
  <si>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</si>
  <si>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</si>
  <si>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</si>
  <si>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</si>
  <si>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</si>
  <si>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</si>
  <si>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</si>
  <si>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</si>
  <si>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</si>
  <si>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</si>
  <si>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</si>
  <si>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</si>
  <si>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</si>
  <si>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</si>
  <si>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</si>
  <si>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</si>
  <si>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</si>
  <si>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</si>
  <si>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</si>
  <si>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</si>
  <si>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</si>
  <si>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</si>
  <si>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</si>
  <si>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</si>
  <si>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</si>
  <si>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</si>
  <si>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</si>
  <si>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</si>
  <si>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</si>
  <si>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</si>
  <si>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</si>
  <si>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</si>
  <si>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</si>
  <si>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</si>
  <si>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</si>
  <si>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</si>
  <si>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</si>
  <si>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</si>
  <si>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</si>
  <si>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</si>
  <si>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</si>
  <si>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</si>
  <si>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</si>
  <si>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</si>
  <si>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</si>
  <si>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</si>
  <si>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</si>
  <si>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</si>
  <si>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</si>
  <si>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</si>
  <si>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</si>
  <si>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</si>
  <si>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</si>
  <si>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</si>
  <si>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</si>
  <si>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</si>
  <si>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</si>
  <si>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</si>
  <si>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</si>
  <si>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</si>
  <si>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</si>
  <si>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</si>
  <si>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</si>
  <si>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</si>
  <si>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</si>
  <si>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</si>
  <si>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</si>
  <si>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</si>
  <si>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</si>
  <si>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</si>
  <si>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</si>
  <si>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</si>
  <si>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</si>
  <si>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</si>
  <si>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</si>
  <si>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</si>
  <si>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</si>
  <si>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</si>
  <si>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</si>
  <si>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</si>
  <si>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</si>
  <si>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</si>
  <si>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</si>
  <si>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</si>
  <si>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</si>
  <si>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</si>
  <si>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</si>
  <si>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</si>
  <si>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</si>
  <si>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</si>
  <si>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</si>
  <si>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</si>
  <si>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</si>
  <si>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</si>
  <si>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</si>
  <si>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</si>
  <si>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</si>
  <si>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</si>
  <si>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</si>
  <si>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</si>
  <si>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</si>
  <si>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</si>
  <si>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</si>
  <si>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</si>
  <si>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</si>
  <si>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</si>
  <si>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</si>
  <si>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</si>
  <si>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</si>
  <si>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</si>
  <si>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</si>
  <si>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</si>
  <si>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</si>
  <si>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</si>
  <si>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</si>
  <si>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</si>
  <si>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</si>
  <si>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</si>
  <si>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</si>
  <si>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</si>
  <si>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</si>
  <si>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</si>
  <si>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</si>
  <si>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</si>
  <si>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</si>
  <si>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</si>
  <si>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</si>
  <si>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</si>
  <si>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</si>
  <si>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</si>
  <si>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</si>
  <si>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</si>
  <si>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</si>
  <si>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</si>
  <si>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</si>
  <si>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</si>
  <si>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</si>
  <si>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</si>
  <si>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</si>
  <si>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</si>
  <si>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</si>
  <si>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</si>
  <si>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</si>
  <si>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</si>
  <si>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</si>
  <si>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</si>
  <si>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</si>
  <si>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</si>
  <si>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</si>
  <si>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</si>
  <si>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</si>
  <si>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</si>
  <si>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</si>
  <si>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</si>
  <si>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</si>
  <si>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</si>
  <si>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</si>
  <si>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</si>
  <si>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</si>
  <si>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</si>
  <si>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</si>
  <si>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</si>
  <si>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</si>
  <si>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</si>
  <si>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</si>
  <si>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</si>
  <si>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</si>
  <si>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</si>
  <si>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</si>
  <si>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</si>
  <si>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</si>
  <si>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</si>
  <si>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</si>
  <si>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</si>
  <si>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</si>
  <si>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</si>
  <si>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</si>
  <si>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</si>
  <si>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</si>
  <si>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</si>
  <si>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</si>
  <si>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</si>
  <si>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</si>
  <si>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</si>
  <si>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</si>
  <si>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</si>
  <si>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</si>
  <si>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</si>
  <si>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</si>
  <si>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</si>
  <si>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</si>
  <si>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</si>
  <si>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</si>
  <si>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</si>
  <si>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</si>
  <si>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</si>
  <si>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</si>
  <si>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</si>
  <si>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</si>
  <si>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</si>
  <si>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</si>
  <si>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</si>
  <si>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</si>
  <si>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</si>
  <si>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</si>
  <si>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</si>
  <si>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</si>
  <si>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</si>
  <si>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</si>
  <si>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</si>
  <si>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</si>
  <si>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</si>
  <si>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</si>
  <si>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</si>
  <si>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</si>
  <si>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</si>
  <si>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</si>
  <si>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</si>
  <si>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</si>
  <si>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</si>
  <si>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</si>
  <si>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</si>
  <si>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</si>
  <si>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</si>
  <si>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</si>
  <si>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</si>
  <si>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</si>
  <si>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</si>
  <si>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</si>
  <si>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</si>
  <si>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</si>
  <si>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</si>
  <si>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</si>
  <si>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</si>
  <si>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</si>
  <si>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</si>
  <si>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</si>
  <si>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</si>
  <si>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</si>
  <si>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</si>
  <si>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</si>
  <si>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</si>
  <si>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</si>
  <si>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</si>
  <si>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</si>
  <si>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</si>
  <si>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</si>
  <si>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</si>
  <si>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</si>
  <si>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</si>
  <si>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</si>
  <si>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</si>
  <si>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</si>
  <si>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</si>
  <si>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</si>
  <si>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</si>
  <si>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</si>
  <si>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</si>
  <si>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</si>
  <si>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</si>
  <si>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</si>
  <si>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</si>
  <si>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</si>
  <si>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</si>
  <si>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</si>
  <si>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</si>
  <si>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</si>
  <si>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</si>
  <si>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</si>
  <si>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</si>
  <si>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</si>
  <si>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</si>
  <si>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</si>
  <si>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</si>
  <si>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</si>
  <si>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</si>
  <si>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</si>
  <si>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</si>
  <si>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</si>
  <si>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</si>
  <si>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</si>
  <si>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</si>
  <si>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</si>
  <si>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</si>
  <si>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</si>
  <si>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</si>
  <si>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</si>
  <si>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</si>
  <si>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</si>
  <si>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</si>
  <si>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</si>
  <si>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</si>
  <si>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</si>
  <si>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</si>
  <si>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</si>
  <si>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</si>
  <si>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</si>
  <si>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</si>
  <si>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</si>
  <si>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</si>
  <si>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</si>
  <si>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</si>
  <si>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</si>
  <si>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</si>
  <si>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</si>
  <si>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</si>
  <si>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</si>
  <si>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</si>
  <si>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</si>
  <si>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</si>
  <si>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</si>
  <si>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</si>
  <si>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</si>
  <si>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</si>
  <si>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</si>
  <si>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</si>
  <si>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</si>
  <si>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</si>
  <si>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</si>
  <si>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</si>
  <si>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</si>
  <si>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</si>
  <si>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</si>
  <si>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</si>
  <si>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</si>
  <si>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</si>
  <si>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</si>
  <si>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</si>
  <si>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</si>
  <si>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</si>
  <si>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</si>
  <si>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</si>
  <si>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</si>
  <si>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</si>
  <si>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</si>
  <si>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</si>
  <si>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</si>
  <si>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</si>
  <si>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</si>
  <si>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</si>
  <si>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</si>
  <si>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</si>
  <si>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</si>
  <si>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</si>
  <si>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</si>
  <si>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</si>
  <si>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</si>
  <si>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</si>
  <si>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</si>
  <si>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</si>
  <si>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</si>
  <si>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</si>
  <si>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</si>
  <si>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</si>
  <si>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</si>
  <si>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</si>
  <si>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</si>
  <si>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</si>
  <si>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</si>
  <si>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</si>
  <si>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</si>
  <si>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</si>
  <si>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</si>
  <si>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</si>
  <si>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</si>
  <si>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</si>
  <si>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</si>
  <si>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</si>
  <si>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</si>
  <si>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</si>
  <si>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</si>
  <si>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</si>
  <si>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</si>
  <si>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</si>
  <si>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</si>
  <si>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</si>
  <si>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</si>
  <si>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</si>
  <si>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</si>
  <si>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</si>
  <si>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</si>
  <si>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</si>
  <si>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</si>
  <si>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</si>
  <si>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</si>
  <si>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</si>
  <si>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</si>
  <si>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</si>
  <si>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</si>
  <si>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</si>
  <si>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</si>
  <si>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</si>
  <si>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</si>
  <si>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</si>
  <si>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</si>
  <si>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</si>
  <si>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</si>
  <si>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</si>
  <si>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</si>
  <si>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</si>
  <si>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</si>
  <si>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</si>
  <si>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</si>
  <si>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</si>
  <si>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</si>
  <si>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</si>
  <si>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</si>
  <si>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</si>
  <si>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</si>
  <si>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</si>
  <si>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</si>
  <si>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</si>
  <si>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</si>
  <si>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</si>
  <si>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</si>
  <si>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</si>
  <si>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</si>
  <si>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</si>
  <si>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</si>
  <si>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</si>
  <si>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</si>
  <si>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</si>
  <si>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</si>
  <si>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</si>
  <si>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</si>
  <si>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</si>
  <si>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</si>
  <si>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</si>
  <si>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</si>
  <si>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</si>
  <si>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</si>
  <si>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</si>
  <si>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</si>
  <si>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</si>
  <si>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</si>
  <si>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</si>
  <si>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</si>
  <si>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</si>
  <si>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</si>
  <si>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</si>
  <si>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</si>
  <si>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</si>
  <si>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</si>
  <si>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</si>
  <si>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</si>
  <si>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</si>
  <si>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</si>
  <si>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</si>
  <si>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</si>
  <si>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</si>
  <si>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</si>
  <si>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</si>
  <si>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</si>
  <si>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</si>
  <si>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</si>
  <si>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</si>
  <si>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</si>
  <si>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</si>
  <si>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</si>
  <si>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</si>
  <si>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</si>
  <si>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</si>
  <si>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</si>
  <si>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</si>
  <si>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</si>
  <si>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</si>
  <si>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</si>
  <si>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</si>
  <si>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</si>
  <si>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</si>
  <si>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</si>
  <si>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</si>
  <si>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</si>
  <si>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</si>
  <si>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</si>
  <si>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</si>
  <si>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</si>
  <si>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</si>
  <si>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</si>
  <si>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</si>
  <si>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</si>
  <si>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</si>
  <si>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</si>
  <si>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</si>
  <si>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</si>
  <si>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</si>
  <si>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</si>
  <si>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</si>
  <si>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</si>
  <si>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</si>
  <si>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</si>
  <si>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</si>
  <si>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</si>
  <si>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</si>
  <si>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</si>
  <si>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</si>
  <si>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</si>
  <si>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</si>
  <si>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</si>
  <si>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</si>
  <si>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</si>
  <si>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</si>
  <si>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</si>
  <si>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</si>
  <si>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</si>
  <si>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</si>
  <si>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</si>
  <si>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</si>
  <si>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</si>
  <si>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</si>
  <si>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</si>
  <si>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</si>
  <si>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</si>
  <si>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</si>
  <si>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</si>
  <si>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</si>
  <si>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</si>
  <si>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</si>
  <si>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</si>
  <si>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</si>
  <si>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</si>
  <si>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</si>
  <si>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</si>
  <si>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</si>
  <si>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</si>
  <si>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</si>
  <si>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</si>
  <si>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</si>
  <si>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</si>
  <si>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</si>
  <si>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</si>
  <si>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</si>
  <si>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</si>
  <si>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</si>
  <si>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</si>
  <si>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</si>
  <si>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</si>
  <si>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</si>
  <si>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</si>
  <si>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</si>
  <si>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</si>
  <si>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</si>
  <si>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</si>
  <si>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</si>
  <si>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</si>
  <si>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</si>
  <si>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</si>
  <si>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</si>
  <si>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</si>
  <si>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</si>
  <si>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</si>
  <si>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</si>
  <si>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</si>
  <si>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</si>
  <si>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</si>
  <si>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</si>
  <si>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</si>
  <si>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</si>
  <si>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</si>
  <si>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</si>
  <si>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</si>
  <si>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</si>
  <si>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</si>
  <si>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</si>
  <si>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</si>
  <si>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</si>
  <si>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</si>
  <si>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</si>
  <si>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</si>
  <si>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</si>
  <si>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</si>
  <si>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</si>
  <si>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</si>
  <si>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</si>
  <si>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</si>
  <si>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</si>
  <si>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</si>
  <si>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</si>
  <si>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</si>
  <si>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</si>
  <si>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</si>
  <si>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</si>
  <si>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</si>
  <si>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</si>
  <si>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</si>
  <si>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</si>
  <si>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</si>
  <si>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</si>
  <si>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</si>
  <si>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</si>
  <si>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</si>
  <si>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</si>
  <si>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</si>
  <si>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</si>
  <si>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</si>
  <si>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</si>
  <si>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</si>
  <si>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</si>
  <si>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</si>
  <si>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</si>
  <si>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</si>
  <si>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</si>
  <si>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</si>
  <si>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</si>
  <si>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</si>
  <si>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</si>
  <si>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</si>
  <si>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</si>
  <si>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</si>
  <si>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</si>
  <si>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</si>
  <si>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</si>
  <si>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</si>
  <si>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</si>
  <si>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</si>
  <si>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</si>
  <si>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</si>
  <si>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</si>
  <si>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</si>
  <si>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</si>
  <si>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</si>
  <si>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</si>
  <si>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</si>
  <si>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</si>
  <si>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</si>
  <si>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</si>
  <si>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</si>
  <si>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</si>
  <si>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</si>
  <si>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</si>
  <si>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</si>
  <si>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</si>
  <si>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</si>
  <si>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</si>
  <si>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</si>
  <si>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</si>
  <si>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</si>
  <si>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</si>
  <si>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</si>
  <si>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</si>
  <si>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</si>
  <si>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</si>
  <si>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</si>
  <si>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</si>
  <si>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</si>
  <si>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</si>
  <si>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</si>
  <si>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</si>
  <si>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</si>
  <si>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</si>
  <si>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</si>
  <si>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</si>
  <si>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</si>
  <si>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</si>
  <si>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</si>
  <si>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</si>
  <si>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</si>
  <si>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</si>
  <si>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</si>
  <si>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</si>
  <si>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</si>
  <si>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</si>
  <si>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</si>
  <si>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</si>
  <si>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</si>
  <si>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</si>
  <si>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</si>
  <si>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</si>
  <si>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</si>
  <si>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</si>
  <si>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</si>
  <si>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</si>
  <si>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</si>
  <si>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</si>
  <si>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</si>
  <si>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</si>
  <si>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</si>
  <si>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</si>
  <si>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</si>
  <si>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</si>
  <si>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</si>
  <si>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</si>
  <si>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</si>
  <si>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</si>
  <si>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</si>
  <si>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</si>
  <si>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</si>
  <si>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</si>
  <si>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</si>
  <si>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</si>
  <si>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</si>
  <si>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</si>
  <si>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</si>
  <si>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</si>
  <si>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</si>
  <si>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</si>
  <si>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</si>
  <si>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</si>
  <si>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</si>
  <si>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</si>
  <si>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</si>
  <si>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</si>
  <si>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</si>
  <si>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</si>
  <si>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</si>
  <si>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</si>
  <si>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</si>
  <si>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</si>
  <si>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</si>
  <si>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</si>
  <si>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</si>
  <si>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</si>
  <si>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</si>
  <si>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</si>
  <si>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</si>
  <si>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</si>
  <si>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</si>
  <si>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</si>
  <si>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</si>
  <si>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</si>
  <si>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</si>
  <si>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</si>
  <si>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</si>
  <si>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</si>
  <si>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</si>
  <si>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</si>
  <si>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</si>
  <si>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</si>
  <si>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</si>
  <si>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</si>
  <si>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</si>
  <si>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</si>
  <si>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</si>
  <si>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</si>
  <si>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</si>
  <si>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</si>
  <si>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</si>
  <si>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</si>
  <si>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</si>
  <si>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</si>
  <si>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</si>
  <si>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</si>
  <si>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</si>
  <si>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</si>
  <si>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</si>
  <si>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</si>
  <si>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</si>
  <si>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</si>
  <si>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</si>
  <si>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</si>
  <si>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</si>
  <si>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</si>
  <si>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</si>
  <si>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</si>
  <si>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</si>
  <si>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</si>
  <si>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</si>
  <si>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</si>
  <si>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</si>
  <si>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</si>
  <si>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</si>
  <si>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</si>
  <si>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</si>
  <si>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</si>
  <si>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</si>
  <si>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</si>
  <si>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</si>
  <si>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</si>
  <si>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</si>
  <si>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</si>
  <si>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</si>
  <si>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</si>
  <si>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</si>
  <si>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</si>
  <si>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</si>
  <si>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</si>
  <si>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</si>
  <si>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</si>
  <si>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</si>
  <si>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</si>
  <si>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</si>
  <si>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</si>
  <si>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</si>
  <si>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</si>
  <si>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</si>
  <si>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</si>
  <si>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</si>
  <si>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</si>
  <si>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</si>
  <si>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</si>
  <si>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</si>
  <si>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</si>
  <si>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</si>
  <si>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</si>
  <si>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</si>
  <si>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</si>
  <si>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</si>
  <si>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</si>
  <si>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</si>
  <si>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</si>
  <si>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</si>
  <si>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</si>
  <si>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</si>
  <si>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</si>
  <si>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</si>
  <si>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</si>
  <si>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</si>
  <si>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</si>
  <si>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</si>
  <si>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</si>
  <si>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</si>
  <si>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</si>
  <si>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</si>
  <si>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</si>
  <si>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</si>
  <si>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</si>
  <si>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</si>
  <si>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</si>
  <si>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</si>
  <si>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</si>
  <si>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</si>
  <si>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</si>
  <si>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</si>
  <si>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</si>
  <si>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</si>
  <si>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</si>
  <si>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</si>
  <si>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</si>
  <si>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</si>
  <si>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</si>
  <si>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</si>
  <si>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</si>
  <si>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</si>
  <si>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</si>
  <si>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</si>
  <si>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</si>
  <si>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</si>
  <si>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</si>
  <si>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</si>
  <si>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</si>
  <si>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</si>
  <si>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</si>
  <si>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</si>
  <si>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</si>
  <si>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</si>
  <si>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</si>
  <si>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</si>
  <si>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</si>
  <si>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</si>
  <si>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</si>
  <si>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</si>
  <si>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</si>
  <si>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</si>
  <si>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</si>
  <si>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</si>
  <si>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</si>
  <si>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</si>
  <si>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</si>
  <si>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</si>
  <si>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</si>
  <si>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</si>
  <si>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</si>
  <si>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</si>
  <si>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</si>
  <si>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</si>
  <si>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</si>
  <si>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</si>
  <si>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</si>
  <si>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</si>
  <si>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</si>
  <si>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</si>
  <si>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</si>
  <si>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</si>
  <si>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</si>
  <si>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</si>
  <si>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</si>
  <si>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</si>
  <si>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</si>
  <si>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</si>
  <si>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</si>
  <si>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</si>
  <si>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</si>
  <si>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</si>
  <si>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</si>
  <si>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</si>
  <si>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</si>
  <si>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</si>
  <si>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</si>
  <si>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</si>
  <si>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</si>
  <si>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</si>
  <si>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</si>
  <si>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</si>
  <si>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</si>
  <si>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</si>
  <si>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</si>
  <si>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</si>
  <si>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</si>
  <si>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</si>
  <si>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</si>
  <si>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</si>
  <si>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</si>
  <si>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</si>
  <si>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</si>
  <si>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</si>
  <si>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</si>
  <si>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</si>
  <si>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</si>
  <si>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</si>
  <si>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</si>
  <si>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</si>
  <si>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</si>
  <si>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</si>
  <si>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</si>
  <si>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</si>
  <si>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</si>
  <si>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</si>
  <si>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</si>
  <si>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</si>
  <si>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</si>
  <si>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</si>
  <si>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</si>
  <si>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</si>
  <si>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</si>
  <si>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</si>
  <si>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</si>
  <si>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</si>
  <si>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</si>
  <si>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</si>
  <si>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</si>
  <si>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</si>
  <si>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</si>
  <si>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</si>
  <si>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</si>
  <si>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</si>
  <si>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</si>
  <si>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</si>
  <si>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</si>
  <si>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</si>
  <si>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</si>
  <si>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</si>
  <si>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</si>
  <si>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</si>
  <si>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</si>
  <si>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</si>
  <si>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</si>
  <si>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</si>
  <si>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</si>
  <si>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</si>
  <si>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</si>
  <si>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</si>
  <si>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</si>
  <si>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</si>
  <si>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</si>
  <si>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</si>
  <si>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</si>
  <si>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</si>
  <si>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</si>
  <si>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</si>
  <si>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</si>
  <si>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</si>
  <si>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</si>
  <si>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</si>
  <si>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</si>
  <si>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</si>
  <si>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</si>
  <si>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</si>
  <si>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</si>
  <si>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</si>
  <si>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</si>
  <si>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</si>
  <si>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</si>
  <si>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</si>
  <si>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</si>
  <si>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</si>
  <si>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</si>
  <si>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</si>
  <si>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</si>
  <si>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</si>
  <si>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</si>
  <si>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</si>
  <si>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</si>
  <si>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</si>
  <si>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</si>
  <si>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</si>
  <si>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</si>
  <si>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</si>
  <si>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</si>
  <si>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</si>
  <si>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</si>
  <si>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</si>
  <si>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</si>
  <si>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</si>
  <si>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</si>
  <si>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</si>
  <si>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</si>
  <si>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</si>
  <si>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</si>
  <si>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</si>
  <si>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</si>
  <si>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</si>
  <si>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</si>
  <si>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</si>
  <si>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</si>
  <si>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</si>
  <si>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</si>
  <si>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</si>
  <si>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</si>
  <si>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</si>
  <si>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</si>
  <si>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</si>
  <si>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</si>
  <si>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</si>
  <si>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</si>
  <si>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</si>
  <si>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</si>
  <si>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</si>
  <si>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</si>
  <si>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</si>
  <si>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</si>
  <si>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</si>
  <si>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</si>
  <si>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</si>
  <si>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</si>
  <si>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</si>
  <si>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</si>
  <si>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</si>
  <si>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</si>
  <si>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</si>
  <si>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</si>
  <si>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</si>
  <si>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</si>
  <si>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</si>
  <si>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</si>
  <si>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</si>
  <si>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</si>
  <si>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</si>
  <si>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</si>
  <si>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</si>
  <si>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</si>
  <si>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</si>
  <si>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</si>
  <si>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</si>
  <si>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</si>
  <si>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</si>
  <si>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</si>
  <si>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</si>
  <si>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</si>
  <si>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</si>
  <si>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</si>
  <si>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</si>
  <si>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</si>
  <si>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</si>
  <si>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</si>
  <si>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</si>
  <si>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</si>
  <si>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</si>
  <si>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</si>
  <si>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</si>
  <si>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</si>
  <si>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</si>
  <si>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</si>
  <si>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</si>
  <si>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</si>
  <si>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</si>
  <si>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</si>
  <si>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</si>
  <si>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</si>
  <si>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</si>
  <si>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</si>
  <si>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</si>
  <si>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</si>
  <si>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</si>
  <si>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</si>
  <si>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</si>
  <si>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</si>
  <si>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</si>
  <si>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</si>
  <si>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</si>
  <si>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</si>
  <si>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</si>
  <si>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</si>
  <si>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</si>
  <si>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</si>
  <si>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</si>
  <si>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</si>
  <si>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</si>
  <si>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</si>
  <si>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</si>
  <si>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</si>
  <si>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</si>
  <si>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</si>
  <si>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</si>
  <si>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</si>
  <si>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</si>
  <si>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</si>
  <si>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</si>
  <si>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</si>
  <si>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</si>
  <si>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</si>
  <si>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</si>
  <si>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</si>
  <si>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</si>
  <si>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</si>
  <si>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</si>
  <si>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</si>
  <si>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</si>
  <si>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</si>
  <si>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</si>
  <si>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</si>
  <si>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</si>
  <si>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</si>
  <si>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</si>
  <si>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</si>
  <si>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</si>
  <si>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</si>
  <si>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</si>
  <si>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</si>
  <si>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</si>
  <si>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</si>
  <si>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</si>
  <si>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</si>
  <si>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</si>
  <si>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</si>
  <si>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</si>
  <si>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</si>
  <si>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</si>
  <si>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</si>
  <si>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</si>
  <si>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</si>
  <si>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</si>
  <si>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</si>
  <si>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</si>
  <si>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</si>
  <si>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</si>
  <si>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</si>
  <si>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</si>
  <si>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</si>
  <si>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</si>
  <si>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</si>
  <si>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</si>
  <si>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</si>
  <si>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</si>
  <si>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</si>
  <si>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</si>
  <si>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</si>
  <si>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</si>
  <si>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</si>
  <si>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</si>
  <si>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</si>
  <si>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</si>
  <si>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</si>
  <si>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</si>
  <si>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</si>
  <si>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</si>
  <si>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</si>
  <si>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</si>
  <si>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</si>
  <si>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</si>
  <si>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</si>
  <si>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</si>
  <si>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</si>
  <si>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</si>
  <si>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</si>
  <si>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</si>
  <si>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</si>
  <si>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</si>
  <si>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</si>
  <si>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</si>
  <si>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</si>
  <si>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</si>
  <si>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</si>
  <si>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</si>
  <si>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</si>
  <si>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</si>
  <si>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</si>
  <si>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</si>
  <si>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</si>
  <si>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</si>
  <si>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</si>
  <si>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</si>
  <si>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</si>
  <si>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</si>
  <si>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</si>
  <si>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</si>
  <si>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</si>
  <si>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</si>
  <si>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</si>
  <si>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</si>
  <si>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</si>
  <si>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</si>
  <si>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</si>
  <si>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</si>
  <si>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</si>
  <si>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</si>
  <si>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</si>
  <si>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</si>
  <si>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</si>
  <si>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</si>
  <si>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</si>
  <si>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</si>
  <si>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</si>
  <si>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</si>
  <si>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</si>
  <si>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</si>
  <si>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</si>
  <si>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</si>
  <si>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</si>
  <si>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</si>
  <si>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</si>
  <si>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</si>
  <si>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</si>
  <si>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</si>
  <si>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</si>
  <si>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</si>
  <si>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</si>
  <si>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</si>
  <si>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</si>
  <si>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</si>
  <si>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</si>
  <si>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</si>
  <si>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</si>
  <si>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</si>
  <si>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</si>
  <si>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</si>
  <si>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</si>
  <si>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</si>
  <si>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</si>
  <si>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</si>
  <si>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</si>
  <si>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</si>
  <si>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</si>
  <si>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</si>
  <si>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</si>
  <si>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</si>
  <si>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</si>
  <si>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</si>
  <si>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</si>
  <si>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</si>
  <si>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</si>
  <si>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</si>
  <si>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</si>
  <si>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</si>
  <si>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</si>
  <si>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</si>
  <si>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</si>
  <si>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</si>
  <si>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</si>
  <si>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</si>
  <si>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</si>
  <si>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</si>
  <si>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</si>
  <si>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</si>
  <si>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</si>
  <si>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</si>
  <si>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</si>
  <si>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</si>
  <si>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</si>
  <si>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</si>
  <si>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</si>
  <si>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</si>
  <si>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</si>
  <si>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</si>
  <si>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</si>
  <si>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</si>
  <si>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</si>
  <si>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</si>
  <si>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</si>
  <si>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</si>
  <si>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</si>
  <si>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</si>
  <si>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</si>
  <si>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</si>
  <si>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</si>
  <si>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</si>
  <si>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</si>
  <si>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</si>
  <si>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</si>
  <si>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</si>
  <si>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</si>
  <si>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</si>
  <si>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</si>
  <si>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</si>
  <si>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</si>
  <si>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</si>
  <si>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</si>
  <si>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</si>
  <si>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</si>
  <si>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</si>
  <si>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</si>
  <si>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</si>
  <si>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</si>
  <si>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</si>
  <si>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</si>
  <si>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</si>
  <si>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</si>
  <si>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</si>
  <si>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</si>
  <si>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</si>
  <si>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</si>
  <si>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</si>
  <si>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</si>
  <si>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</si>
  <si>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</si>
  <si>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</si>
  <si>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</si>
  <si>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</si>
  <si>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</si>
  <si>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</si>
  <si>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</si>
  <si>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</si>
  <si>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</si>
  <si>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</si>
  <si>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</si>
  <si>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</si>
  <si>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</si>
  <si>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</si>
  <si>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</si>
  <si>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</si>
  <si>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</si>
  <si>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</si>
  <si>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</si>
  <si>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</si>
  <si>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</si>
  <si>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</si>
  <si>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</si>
  <si>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</si>
  <si>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</si>
  <si>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</si>
  <si>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</si>
  <si>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</si>
  <si>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</si>
  <si>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</si>
  <si>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</si>
  <si>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</si>
  <si>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</si>
  <si>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</si>
  <si>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</si>
  <si>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</si>
  <si>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</si>
  <si>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</si>
  <si>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</si>
  <si>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</si>
  <si>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</si>
  <si>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</si>
  <si>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</si>
  <si>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</si>
  <si>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</si>
  <si>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</si>
  <si>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</si>
  <si>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</si>
  <si>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</si>
  <si>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</si>
  <si>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</si>
  <si>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</si>
  <si>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</si>
  <si>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</si>
  <si>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</si>
  <si>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</si>
  <si>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</si>
  <si>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</si>
  <si>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</si>
  <si>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</si>
  <si>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</si>
  <si>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</si>
  <si>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</si>
  <si>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</si>
  <si>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</si>
  <si>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</si>
  <si>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</si>
  <si>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</si>
  <si>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</si>
  <si>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</si>
  <si>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</si>
  <si>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</si>
  <si>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</si>
  <si>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</si>
  <si>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</si>
  <si>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</si>
  <si>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</si>
  <si>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</si>
  <si>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</si>
  <si>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</si>
  <si>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</si>
  <si>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</si>
  <si>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</si>
  <si>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</si>
  <si>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</si>
  <si>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</si>
  <si>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</si>
  <si>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</si>
  <si>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</si>
  <si>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</si>
  <si>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</si>
  <si>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</si>
  <si>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</si>
  <si>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</si>
  <si>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</si>
  <si>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</si>
  <si>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</si>
  <si>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</si>
  <si>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</si>
  <si>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</si>
  <si>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</si>
  <si>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</si>
  <si>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</si>
  <si>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</si>
  <si>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</si>
  <si>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</si>
  <si>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</si>
  <si>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</si>
  <si>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</si>
  <si>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</si>
  <si>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</si>
  <si>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</si>
  <si>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</si>
  <si>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</si>
  <si>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</si>
  <si>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</si>
  <si>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</si>
  <si>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</si>
  <si>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</si>
  <si>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</si>
  <si>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</si>
  <si>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</si>
  <si>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</si>
  <si>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</si>
  <si>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</si>
  <si>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</si>
  <si>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</si>
  <si>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</si>
  <si>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</si>
  <si>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</si>
  <si>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</si>
  <si>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</si>
  <si>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</si>
  <si>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</si>
  <si>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</si>
  <si>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</si>
  <si>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</si>
  <si>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</si>
  <si>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</si>
  <si>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</si>
  <si>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</si>
  <si>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</si>
  <si>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</si>
  <si>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</si>
  <si>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</si>
  <si>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</si>
  <si>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</si>
  <si>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</si>
  <si>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</si>
  <si>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</si>
  <si>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</si>
  <si>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</si>
  <si>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</si>
  <si>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</si>
  <si>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</si>
  <si>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</si>
  <si>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</si>
  <si>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</si>
  <si>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</si>
  <si>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</si>
  <si>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</si>
  <si>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</si>
  <si>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</si>
  <si>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</si>
  <si>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</si>
  <si>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</si>
  <si>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</si>
  <si>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</si>
  <si>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</si>
  <si>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</si>
  <si>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</si>
  <si>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</si>
  <si>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</si>
  <si>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</si>
  <si>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</si>
  <si>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</si>
  <si>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</si>
  <si>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</si>
  <si>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</si>
  <si>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</si>
  <si>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</si>
  <si>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</si>
  <si>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</si>
  <si>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</si>
  <si>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</si>
  <si>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</si>
  <si>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</si>
  <si>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</si>
  <si>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</si>
  <si>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</si>
  <si>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</si>
  <si>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</si>
  <si>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</si>
  <si>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</si>
  <si>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</si>
  <si>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</si>
  <si>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</si>
  <si>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</si>
  <si>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</si>
  <si>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</si>
  <si>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</si>
  <si>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</si>
  <si>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</si>
  <si>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</si>
  <si>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</si>
  <si>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</si>
  <si>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</si>
  <si>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</si>
  <si>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</si>
  <si>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</si>
  <si>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</si>
  <si>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</si>
  <si>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</si>
  <si>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</si>
  <si>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</si>
  <si>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</si>
  <si>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</si>
  <si>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</si>
  <si>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</si>
  <si>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</si>
  <si>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</si>
  <si>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</si>
  <si>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</si>
  <si>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</si>
  <si>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</si>
  <si>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</si>
  <si>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</si>
  <si>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</si>
  <si>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</si>
  <si>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</si>
  <si>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</si>
  <si>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</si>
  <si>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</si>
  <si>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</si>
  <si>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</si>
  <si>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</si>
  <si>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</si>
  <si>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</si>
  <si>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</si>
  <si>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</si>
  <si>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</si>
  <si>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</si>
  <si>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</si>
  <si>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</si>
  <si>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</si>
  <si>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</si>
  <si>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</si>
  <si>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</si>
  <si>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</si>
  <si>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</si>
  <si>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</si>
  <si>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</si>
  <si>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</si>
  <si>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</si>
  <si>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</si>
  <si>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</si>
  <si>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</si>
  <si>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</si>
  <si>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</si>
  <si>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</si>
  <si>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</si>
  <si>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</si>
  <si>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</si>
  <si>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</si>
  <si>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</si>
  <si>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</si>
  <si>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</si>
  <si>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</si>
  <si>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</si>
  <si>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</si>
  <si>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</si>
  <si>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</si>
  <si>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</si>
  <si>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</si>
  <si>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</si>
  <si>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</si>
  <si>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</si>
  <si>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</si>
  <si>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</si>
  <si>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</si>
  <si>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</si>
  <si>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</si>
  <si>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</si>
  <si>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</si>
  <si>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</si>
  <si>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</si>
  <si>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</si>
  <si>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</si>
  <si>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</si>
  <si>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</si>
  <si>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</si>
  <si>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</si>
  <si>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</si>
  <si>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</si>
  <si>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</si>
  <si>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</si>
  <si>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</si>
  <si>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</si>
  <si>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</si>
  <si>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</si>
  <si>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</si>
  <si>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</si>
  <si>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</si>
  <si>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</si>
  <si>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</si>
  <si>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</si>
  <si>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</si>
  <si>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</si>
  <si>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</si>
  <si>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</si>
  <si>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</si>
  <si>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</si>
  <si>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</si>
  <si>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</si>
  <si>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</si>
  <si>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</si>
  <si>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</si>
  <si>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</si>
  <si>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</si>
  <si>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</si>
  <si>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</si>
  <si>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</si>
  <si>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</si>
  <si>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</si>
  <si>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</si>
  <si>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</si>
  <si>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</si>
  <si>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</si>
  <si>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</si>
  <si>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</si>
  <si>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</si>
  <si>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</si>
  <si>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</si>
  <si>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</si>
  <si>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</si>
  <si>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</si>
  <si>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</si>
  <si>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</si>
  <si>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</si>
  <si>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</si>
  <si>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</si>
  <si>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</si>
  <si>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</si>
  <si>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</si>
  <si>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</si>
  <si>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</si>
  <si>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</si>
  <si>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</si>
  <si>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</si>
  <si>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</si>
  <si>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</si>
  <si>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</si>
  <si>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</si>
  <si>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</si>
  <si>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</si>
  <si>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</si>
  <si>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</si>
  <si>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</si>
  <si>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</si>
  <si>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</si>
  <si>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</si>
  <si>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</si>
  <si>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</si>
  <si>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</si>
  <si>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</si>
  <si>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</si>
  <si>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</si>
  <si>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</si>
  <si>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</si>
  <si>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</si>
  <si>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</si>
  <si>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</si>
  <si>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</si>
  <si>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</si>
  <si>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</si>
  <si>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</si>
  <si>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</si>
  <si>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</si>
  <si>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</si>
  <si>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</si>
  <si>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</si>
  <si>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</si>
  <si>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</si>
  <si>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</si>
  <si>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</si>
  <si>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</si>
  <si>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</si>
  <si>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</si>
  <si>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</si>
  <si>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</si>
  <si>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</si>
  <si>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</si>
  <si>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</si>
  <si>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</si>
  <si>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</si>
  <si>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</si>
  <si>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</si>
  <si>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</si>
  <si>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</si>
  <si>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</si>
  <si>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</si>
  <si>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</si>
  <si>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</si>
  <si>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</si>
  <si>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</si>
  <si>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</si>
  <si>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</si>
  <si>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</si>
  <si>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</si>
  <si>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</si>
  <si>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</si>
  <si>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</si>
  <si>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</si>
  <si>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</si>
  <si>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</si>
  <si>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</si>
  <si>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</si>
  <si>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</si>
  <si>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</si>
  <si>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</si>
  <si>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</si>
  <si>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</si>
  <si>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</si>
  <si>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</si>
  <si>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</si>
  <si>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</si>
  <si>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</si>
  <si>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</si>
  <si>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</si>
  <si>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</si>
  <si>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</si>
  <si>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</si>
  <si>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</si>
  <si>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</si>
  <si>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</si>
  <si>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</si>
  <si>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</si>
  <si>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</si>
  <si>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</si>
  <si>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</si>
  <si>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</si>
  <si>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</si>
  <si>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</si>
  <si>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</si>
  <si>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</si>
  <si>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</si>
  <si>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</si>
  <si>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</si>
  <si>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</si>
  <si>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</si>
  <si>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</si>
  <si>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</si>
  <si>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</si>
  <si>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</si>
  <si>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</si>
  <si>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</si>
  <si>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</si>
  <si>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</si>
  <si>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</si>
  <si>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</si>
  <si>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</si>
  <si>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</si>
  <si>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</si>
  <si>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</si>
  <si>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</si>
  <si>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</si>
  <si>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</si>
  <si>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</si>
  <si>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</si>
  <si>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</si>
  <si>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</si>
  <si>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</si>
  <si>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</si>
  <si>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</si>
  <si>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</si>
  <si>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</si>
  <si>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</si>
  <si>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</si>
  <si>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</si>
  <si>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</si>
  <si>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</si>
  <si>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</si>
  <si>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</si>
  <si>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</si>
  <si>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</si>
  <si>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</si>
  <si>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</si>
  <si>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</si>
  <si>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</si>
  <si>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</si>
  <si>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</si>
  <si>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</si>
  <si>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</si>
  <si>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</si>
  <si>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</si>
  <si>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</si>
  <si>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</si>
  <si>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</si>
  <si>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</si>
  <si>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</si>
  <si>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</si>
  <si>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</si>
  <si>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</si>
  <si>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</si>
  <si>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</si>
  <si>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</si>
  <si>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</si>
  <si>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</si>
  <si>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</si>
  <si>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</si>
  <si>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</si>
  <si>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</si>
  <si>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</si>
  <si>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</si>
  <si>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</si>
  <si>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</si>
  <si>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</si>
  <si>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</si>
  <si>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</si>
  <si>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</si>
  <si>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</si>
  <si>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</si>
  <si>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</si>
  <si>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</si>
  <si>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</si>
  <si>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</si>
  <si>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</si>
  <si>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</si>
  <si>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</si>
  <si>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</si>
  <si>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</si>
  <si>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</si>
  <si>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</si>
  <si>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</si>
  <si>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</si>
  <si>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</si>
  <si>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</si>
  <si>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</si>
  <si>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</si>
  <si>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</si>
  <si>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</si>
  <si>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</si>
  <si>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</si>
  <si>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</si>
  <si>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</si>
  <si>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</si>
  <si>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</si>
  <si>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</si>
  <si>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</si>
  <si>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</si>
  <si>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</si>
  <si>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</si>
  <si>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</si>
  <si>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</si>
  <si>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</si>
  <si>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</si>
  <si>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</si>
  <si>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</si>
  <si>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</si>
  <si>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</si>
  <si>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</si>
  <si>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</si>
  <si>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</si>
  <si>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</si>
  <si>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</si>
  <si>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</si>
  <si>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</si>
  <si>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</si>
  <si>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</si>
  <si>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</si>
  <si>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</si>
  <si>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</si>
  <si>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</si>
  <si>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</si>
  <si>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</si>
  <si>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</si>
  <si>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</si>
  <si>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</si>
  <si>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</si>
  <si>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</si>
  <si>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</si>
  <si>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</si>
  <si>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</si>
  <si>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</si>
  <si>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</si>
  <si>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</si>
  <si>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</si>
  <si>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</si>
  <si>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</si>
  <si>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</si>
  <si>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</si>
  <si>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</si>
  <si>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</si>
  <si>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</si>
  <si>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</si>
  <si>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</si>
  <si>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</si>
  <si>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</si>
  <si>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</si>
  <si>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</si>
  <si>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</si>
  <si>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</si>
  <si>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</si>
  <si>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</si>
  <si>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</si>
  <si>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</si>
  <si>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</si>
  <si>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</si>
  <si>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</si>
  <si>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</si>
  <si>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</si>
  <si>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</si>
  <si>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</si>
  <si>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</si>
  <si>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</si>
  <si>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</si>
  <si>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</si>
  <si>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</si>
  <si>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</si>
  <si>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</si>
  <si>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</si>
  <si>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</si>
  <si>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</si>
  <si>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</si>
  <si>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</si>
  <si>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</si>
  <si>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</si>
  <si>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</si>
  <si>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</si>
  <si>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</si>
  <si>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</si>
  <si>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</si>
  <si>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</si>
  <si>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</si>
  <si>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</si>
  <si>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</si>
  <si>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</si>
  <si>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</si>
  <si>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</si>
  <si>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</si>
  <si>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</si>
  <si>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</si>
  <si>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</si>
  <si>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</si>
  <si>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</si>
  <si>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</si>
  <si>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</si>
  <si>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</si>
  <si>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</si>
  <si>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</si>
  <si>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</si>
  <si>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</si>
  <si>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</si>
  <si>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</si>
  <si>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</si>
  <si>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</si>
  <si>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</si>
  <si>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</si>
  <si>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</si>
  <si>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</si>
  <si>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</si>
  <si>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</si>
  <si>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</si>
  <si>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</si>
  <si>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</si>
  <si>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</si>
  <si>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</si>
  <si>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</si>
  <si>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</si>
  <si>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</si>
  <si>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</si>
  <si>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</si>
  <si>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</si>
  <si>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</si>
  <si>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</si>
  <si>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</si>
  <si>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</si>
  <si>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</si>
  <si>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</si>
  <si>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</si>
  <si>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</si>
  <si>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</si>
  <si>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</si>
  <si>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</si>
  <si>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</si>
  <si>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</si>
  <si>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</si>
  <si>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</si>
  <si>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</si>
  <si>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</si>
  <si>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</si>
  <si>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</si>
  <si>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</si>
  <si>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</si>
  <si>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</si>
  <si>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</si>
  <si>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</si>
  <si>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</si>
  <si>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</si>
  <si>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</si>
  <si>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</si>
  <si>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</si>
  <si>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</si>
  <si>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</si>
  <si>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</si>
  <si>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</si>
  <si>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</si>
  <si>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</si>
  <si>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</si>
  <si>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</si>
  <si>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</si>
  <si>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</si>
  <si>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</si>
  <si>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</si>
  <si>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</si>
  <si>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</si>
  <si>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</si>
  <si>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</si>
  <si>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</si>
  <si>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</si>
  <si>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</si>
  <si>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</si>
  <si>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</si>
  <si>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</si>
  <si>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</si>
  <si>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</si>
  <si>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</si>
  <si>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</si>
  <si>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</si>
  <si>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</si>
  <si>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</si>
  <si>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</si>
  <si>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</si>
  <si>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</si>
  <si>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</si>
  <si>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</si>
  <si>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</si>
  <si>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</si>
  <si>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</si>
  <si>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</si>
  <si>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</si>
  <si>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</si>
  <si>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</si>
  <si>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</si>
  <si>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</si>
  <si>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</si>
  <si>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</si>
  <si>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</si>
  <si>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</si>
  <si>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</si>
  <si>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</si>
  <si>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</si>
  <si>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</si>
  <si>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</si>
  <si>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</si>
  <si>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</si>
  <si>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</si>
  <si>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</si>
  <si>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</si>
  <si>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</si>
  <si>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</si>
  <si>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</si>
  <si>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</si>
  <si>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</si>
  <si>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</si>
  <si>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</si>
  <si>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</si>
  <si>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</si>
  <si>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</si>
  <si>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</si>
  <si>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</si>
  <si>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</si>
  <si>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</si>
  <si>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</si>
  <si>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</si>
  <si>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</si>
  <si>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</si>
  <si>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</si>
  <si>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</si>
  <si>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</si>
  <si>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</si>
  <si>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</si>
  <si>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</si>
  <si>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</si>
  <si>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</si>
  <si>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</si>
  <si>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</si>
  <si>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</si>
  <si>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</si>
  <si>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</si>
  <si>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</si>
  <si>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</si>
  <si>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</si>
  <si>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</si>
  <si>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</si>
  <si>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</si>
  <si>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</si>
  <si>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</si>
  <si>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</si>
  <si>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</si>
  <si>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</si>
  <si>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</si>
  <si>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</si>
  <si>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</si>
  <si>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</si>
  <si>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</si>
  <si>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</si>
  <si>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</si>
  <si>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</si>
  <si>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</si>
  <si>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</si>
  <si>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</si>
  <si>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</si>
  <si>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</si>
  <si>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</si>
  <si>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</si>
  <si>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</si>
  <si>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</si>
  <si>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</si>
  <si>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</si>
  <si>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</si>
  <si>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</si>
  <si>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</si>
  <si>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</si>
  <si>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</si>
  <si>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</si>
  <si>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</si>
  <si>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</si>
  <si>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</si>
  <si>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</si>
  <si>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</si>
  <si>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</si>
  <si>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</si>
  <si>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</si>
  <si>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</si>
  <si>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</si>
  <si>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</si>
  <si>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</si>
  <si>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</si>
  <si>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</si>
  <si>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</si>
  <si>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</si>
  <si>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</si>
  <si>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</si>
  <si>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</si>
  <si>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</si>
  <si>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</si>
  <si>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</si>
  <si>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</si>
  <si>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</si>
  <si>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</si>
  <si>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</si>
  <si>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</si>
  <si>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</si>
  <si>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</si>
  <si>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</si>
  <si>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</si>
  <si>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</si>
  <si>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</si>
  <si>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</si>
  <si>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</si>
  <si>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</si>
  <si>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</si>
  <si>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</si>
  <si>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</si>
  <si>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</si>
  <si>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</si>
  <si>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</si>
  <si>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</si>
  <si>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</si>
  <si>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</si>
  <si>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</si>
  <si>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</si>
  <si>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</si>
  <si>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</si>
  <si>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</si>
  <si>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</si>
  <si>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</si>
  <si>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</si>
  <si>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</si>
  <si>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</si>
  <si>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</si>
  <si>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</si>
  <si>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</si>
  <si>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</si>
  <si>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</si>
  <si>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</si>
  <si>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</si>
  <si>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</si>
  <si>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</si>
  <si>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</si>
  <si>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</si>
  <si>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</si>
  <si>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</si>
  <si>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</si>
  <si>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</si>
  <si>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</si>
  <si>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</si>
  <si>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</si>
  <si>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</si>
  <si>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</si>
  <si>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</si>
  <si>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</si>
  <si>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</si>
  <si>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</si>
  <si>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</si>
  <si>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</si>
  <si>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</si>
  <si>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</si>
  <si>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</si>
  <si>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</si>
  <si>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</si>
  <si>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</si>
  <si>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</si>
  <si>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</si>
  <si>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</si>
  <si>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</si>
  <si>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</si>
  <si>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</si>
  <si>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</si>
  <si>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</si>
  <si>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</si>
  <si>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</si>
  <si>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</si>
  <si>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</si>
  <si>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</si>
  <si>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</si>
  <si>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</si>
  <si>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</si>
  <si>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</si>
  <si>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</si>
  <si>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</si>
  <si>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</si>
  <si>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</si>
  <si>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</si>
  <si>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</si>
  <si>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</si>
  <si>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</si>
  <si>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</si>
  <si>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</si>
  <si>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</si>
  <si>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</si>
  <si>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</si>
  <si>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</si>
  <si>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</si>
  <si>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</si>
  <si>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</si>
  <si>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</si>
  <si>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</si>
  <si>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</si>
  <si>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</si>
  <si>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</si>
  <si>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</si>
  <si>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</si>
  <si>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</si>
  <si>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</si>
  <si>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</si>
  <si>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</si>
  <si>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</si>
  <si>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</si>
  <si>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</si>
  <si>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</si>
  <si>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</si>
  <si>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</si>
  <si>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</si>
  <si>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</si>
  <si>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</si>
  <si>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</si>
  <si>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</si>
  <si>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</si>
  <si>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</si>
  <si>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</si>
  <si>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</si>
  <si>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</si>
  <si>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</si>
  <si>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</si>
  <si>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</si>
  <si>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</si>
  <si>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</si>
  <si>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</si>
  <si>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</si>
  <si>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</si>
  <si>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</si>
  <si>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</si>
  <si>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</si>
  <si>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</si>
  <si>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</si>
  <si>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</si>
  <si>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</si>
  <si>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</si>
  <si>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</si>
  <si>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</si>
  <si>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</si>
  <si>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</si>
  <si>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</si>
  <si>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</si>
  <si>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</si>
  <si>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</si>
  <si>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</si>
  <si>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</si>
  <si>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</si>
  <si>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</si>
  <si>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</si>
  <si>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</si>
  <si>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</si>
  <si>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</si>
  <si>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</si>
  <si>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</si>
  <si>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</si>
  <si>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</si>
  <si>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</si>
  <si>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</si>
  <si>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</si>
  <si>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</si>
  <si>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</si>
  <si>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</si>
  <si>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</si>
  <si>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</si>
  <si>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</si>
  <si>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</si>
  <si>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</si>
  <si>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</si>
  <si>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</si>
  <si>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</si>
  <si>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</si>
  <si>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</si>
  <si>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</si>
  <si>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</si>
  <si>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</si>
  <si>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</si>
  <si>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</si>
  <si>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</si>
  <si>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</si>
  <si>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</si>
  <si>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</si>
  <si>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</si>
  <si>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</si>
  <si>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</si>
  <si>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</si>
  <si>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</si>
  <si>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</si>
  <si>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</si>
  <si>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</si>
  <si>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</si>
  <si>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</si>
  <si>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</si>
  <si>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</si>
  <si>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</si>
  <si>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</si>
  <si>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</si>
  <si>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</si>
  <si>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</si>
  <si>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</si>
  <si>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</si>
  <si>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</si>
  <si>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</si>
  <si>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</si>
  <si>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</si>
  <si>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</si>
  <si>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</si>
  <si>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</si>
  <si>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</si>
  <si>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</si>
  <si>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</si>
  <si>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</si>
  <si>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</si>
  <si>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</si>
  <si>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</si>
  <si>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</si>
  <si>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</si>
  <si>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</si>
  <si>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</si>
  <si>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</si>
  <si>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</si>
  <si>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</si>
  <si>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</si>
  <si>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</si>
  <si>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</si>
  <si>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</si>
  <si>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</si>
  <si>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</si>
  <si>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</si>
  <si>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</si>
  <si>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</si>
  <si>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</si>
  <si>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</si>
  <si>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</si>
  <si>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</si>
  <si>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</si>
  <si>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</si>
  <si>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</si>
  <si>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</si>
  <si>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</si>
  <si>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</si>
  <si>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</si>
  <si>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</si>
  <si>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</si>
  <si>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</si>
  <si>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</si>
  <si>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</si>
  <si>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</si>
  <si>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</si>
  <si>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</si>
  <si>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</si>
  <si>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</si>
  <si>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</si>
  <si>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</si>
  <si>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</si>
  <si>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</si>
  <si>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</si>
  <si>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</si>
  <si>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</si>
  <si>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</si>
  <si>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</si>
  <si>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</si>
  <si>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</si>
  <si>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</si>
  <si>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</si>
  <si>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</si>
  <si>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</si>
  <si>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</si>
  <si>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</si>
  <si>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</si>
  <si>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</si>
  <si>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</si>
  <si>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</si>
  <si>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</si>
  <si>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</si>
  <si>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</si>
  <si>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</si>
  <si>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</si>
  <si>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</si>
  <si>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</si>
  <si>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</si>
  <si>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</si>
  <si>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</si>
  <si>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</si>
  <si>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</si>
  <si>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</si>
  <si>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</si>
  <si>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</si>
  <si>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</si>
  <si>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</si>
  <si>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</si>
  <si>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</si>
  <si>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</si>
  <si>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</si>
  <si>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</si>
  <si>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</si>
  <si>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</si>
  <si>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</si>
  <si>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</si>
  <si>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</si>
  <si>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</si>
  <si>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</si>
  <si>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</si>
  <si>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</si>
  <si>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</si>
  <si>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</si>
  <si>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</si>
  <si>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</si>
  <si>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</si>
  <si>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</si>
  <si>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</si>
  <si>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</si>
  <si>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</si>
  <si>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</si>
  <si>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</si>
  <si>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</si>
  <si>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</si>
  <si>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</si>
  <si>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</si>
  <si>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</si>
  <si>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</si>
  <si>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</si>
  <si>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</si>
  <si>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</si>
  <si>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</si>
  <si>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</si>
  <si>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</si>
  <si>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</si>
  <si>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</si>
  <si>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</si>
  <si>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</si>
  <si>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</si>
  <si>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</si>
  <si>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</si>
  <si>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</si>
  <si>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</si>
  <si>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</si>
  <si>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</si>
  <si>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</si>
  <si>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</si>
  <si>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</si>
  <si>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</si>
  <si>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</si>
  <si>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</si>
  <si>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</si>
  <si>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</si>
  <si>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</si>
  <si>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</si>
  <si>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</si>
  <si>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</si>
  <si>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</si>
  <si>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</si>
  <si>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</si>
  <si>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</si>
  <si>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</si>
  <si>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</si>
  <si>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</si>
  <si>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</si>
  <si>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</si>
  <si>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</si>
  <si>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</si>
  <si>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</si>
  <si>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</si>
  <si>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</si>
  <si>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</si>
  <si>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</si>
  <si>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</si>
  <si>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</si>
  <si>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</si>
  <si>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</si>
  <si>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</si>
  <si>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</si>
  <si>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</si>
  <si>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</si>
  <si>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</si>
  <si>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</si>
  <si>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</si>
  <si>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</si>
  <si>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</si>
  <si>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</si>
  <si>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</si>
  <si>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</si>
  <si>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</si>
  <si>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</si>
  <si>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</si>
  <si>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</si>
  <si>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</si>
  <si>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</si>
  <si>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</si>
  <si>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</si>
  <si>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</si>
  <si>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</si>
  <si>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</si>
  <si>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</si>
  <si>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</si>
  <si>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</si>
  <si>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</si>
  <si>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</si>
  <si>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</si>
  <si>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</si>
  <si>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</si>
  <si>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</si>
  <si>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</si>
  <si>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</si>
  <si>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</si>
  <si>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</si>
  <si>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</si>
  <si>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</si>
  <si>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</si>
  <si>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</si>
  <si>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</si>
  <si>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</si>
  <si>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</si>
  <si>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</si>
  <si>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</si>
  <si>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</si>
  <si>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</si>
  <si>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</si>
  <si>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</si>
  <si>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</si>
  <si>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</si>
  <si>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</si>
  <si>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</si>
  <si>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</si>
  <si>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</si>
  <si>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</si>
  <si>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</si>
  <si>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</si>
  <si>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</si>
  <si>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</si>
  <si>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</si>
  <si>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</si>
  <si>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</si>
  <si>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</si>
  <si>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</si>
  <si>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</si>
  <si>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</si>
  <si>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</si>
  <si>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</si>
  <si>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</si>
  <si>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</si>
  <si>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</si>
  <si>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</si>
  <si>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</si>
  <si>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</si>
  <si>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</si>
  <si>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</si>
  <si>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</si>
  <si>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</si>
  <si>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</si>
  <si>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</si>
  <si>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</si>
  <si>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</si>
  <si>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</si>
  <si>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</si>
  <si>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</si>
  <si>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</si>
  <si>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</si>
  <si>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</si>
  <si>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</si>
  <si>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</si>
  <si>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</si>
  <si>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</si>
  <si>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</si>
  <si>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</si>
  <si>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</si>
  <si>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</si>
  <si>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</si>
  <si>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</si>
  <si>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</si>
  <si>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</si>
  <si>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</si>
  <si>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</si>
  <si>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</si>
  <si>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</si>
  <si>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</si>
  <si>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</si>
  <si>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</si>
  <si>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</si>
  <si>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</si>
  <si>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</si>
  <si>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</si>
  <si>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</si>
  <si>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</si>
  <si>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</si>
  <si>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</si>
  <si>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</si>
  <si>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</si>
  <si>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</si>
  <si>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</si>
  <si>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</si>
  <si>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</si>
  <si>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</si>
  <si>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</si>
  <si>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</si>
  <si>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</si>
  <si>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</si>
  <si>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</si>
  <si>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</si>
  <si>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</si>
  <si>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</si>
  <si>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</si>
  <si>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</si>
  <si>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</si>
  <si>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</si>
  <si>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</si>
  <si>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</si>
  <si>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</si>
  <si>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</si>
  <si>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</si>
  <si>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</si>
  <si>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</si>
  <si>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</si>
  <si>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</si>
  <si>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</si>
  <si>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</si>
  <si>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</si>
  <si>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</si>
  <si>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</si>
  <si>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</si>
  <si>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</si>
  <si>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</si>
  <si>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</si>
  <si>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</si>
  <si>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</si>
  <si>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</si>
  <si>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</si>
  <si>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</si>
  <si>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</si>
  <si>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</si>
  <si>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</si>
  <si>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</si>
  <si>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</si>
  <si>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</si>
  <si>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</si>
  <si>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</si>
  <si>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</si>
  <si>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</si>
  <si>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</si>
  <si>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</si>
  <si>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</si>
  <si>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</si>
  <si>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</si>
  <si>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</si>
  <si>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</si>
  <si>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</si>
  <si>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</si>
  <si>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</si>
  <si>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</si>
  <si>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</si>
  <si>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</si>
  <si>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</si>
  <si>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</si>
  <si>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</si>
  <si>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</si>
  <si>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</si>
  <si>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</si>
  <si>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</si>
  <si>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</si>
  <si>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</si>
  <si>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</si>
  <si>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</si>
  <si>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</si>
  <si>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</si>
  <si>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</si>
  <si>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</si>
  <si>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</si>
  <si>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</si>
  <si>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</si>
  <si>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</si>
  <si>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</si>
  <si>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</si>
  <si>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</si>
  <si>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</si>
  <si>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</si>
  <si>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</si>
  <si>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</si>
  <si>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</si>
  <si>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</si>
  <si>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</si>
  <si>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</si>
  <si>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</si>
  <si>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</si>
  <si>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</si>
  <si>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</si>
  <si>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</si>
  <si>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</si>
  <si>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</si>
  <si>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</si>
  <si>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</si>
  <si>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</si>
  <si>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</si>
  <si>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</si>
  <si>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</si>
  <si>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</si>
  <si>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</si>
  <si>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</si>
  <si>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</si>
  <si>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</si>
  <si>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</si>
  <si>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</si>
  <si>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</si>
  <si>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</si>
  <si>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</si>
  <si>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</si>
  <si>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</si>
  <si>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</si>
  <si>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</si>
  <si>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</si>
  <si>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</si>
  <si>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</si>
  <si>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</si>
  <si>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</si>
  <si>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</si>
  <si>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</si>
  <si>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</si>
  <si>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</si>
  <si>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</si>
  <si>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</si>
  <si>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</si>
  <si>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</si>
  <si>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</si>
  <si>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</si>
  <si>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</si>
  <si>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</si>
  <si>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</si>
  <si>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</si>
  <si>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</si>
  <si>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</si>
  <si>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</si>
  <si>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</si>
  <si>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</si>
  <si>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</si>
  <si>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</si>
  <si>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</si>
  <si>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</si>
  <si>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</si>
  <si>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</si>
  <si>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</si>
  <si>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</si>
  <si>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</si>
  <si>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</si>
  <si>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</si>
  <si>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</si>
  <si>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</si>
  <si>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</si>
  <si>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</si>
  <si>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</si>
  <si>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</si>
  <si>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</si>
  <si>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</si>
  <si>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</si>
  <si>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</si>
  <si>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</si>
  <si>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</si>
  <si>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</si>
  <si>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</si>
  <si>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</si>
  <si>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</si>
  <si>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</si>
  <si>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</si>
  <si>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</si>
  <si>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</si>
  <si>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</si>
  <si>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</si>
  <si>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</si>
  <si>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</si>
  <si>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</si>
  <si>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</si>
  <si>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</si>
  <si>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</si>
  <si>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</si>
  <si>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</si>
  <si>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</si>
  <si>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</si>
  <si>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</si>
  <si>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</si>
  <si>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</si>
  <si>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</si>
  <si>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</si>
  <si>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</si>
  <si>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</si>
  <si>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</si>
  <si>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</si>
  <si>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</si>
  <si>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</si>
  <si>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</si>
  <si>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</si>
  <si>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</si>
  <si>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</si>
  <si>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</si>
  <si>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</si>
  <si>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</si>
  <si>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</si>
  <si>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</si>
  <si>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</si>
  <si>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</si>
  <si>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</si>
  <si>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</si>
  <si>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</si>
  <si>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</si>
  <si>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</si>
  <si>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</si>
  <si>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</si>
  <si>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</si>
  <si>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</si>
  <si>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</si>
  <si>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</si>
  <si>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</si>
  <si>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</si>
  <si>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</si>
  <si>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</si>
  <si>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</si>
  <si>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</si>
  <si>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</si>
  <si>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</si>
  <si>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</si>
  <si>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</si>
  <si>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</si>
  <si>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</si>
  <si>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</si>
  <si>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</si>
  <si>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</si>
  <si>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</si>
  <si>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</si>
  <si>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</si>
  <si>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</si>
  <si>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</si>
  <si>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</si>
  <si>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</si>
  <si>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</si>
  <si>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</si>
  <si>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</si>
  <si>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</si>
  <si>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</si>
  <si>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</si>
  <si>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</si>
  <si>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</si>
  <si>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</si>
  <si>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</si>
  <si>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</si>
  <si>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</si>
  <si>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</si>
  <si>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</si>
  <si>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</si>
  <si>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</si>
  <si>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</si>
  <si>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</si>
  <si>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</si>
  <si>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</si>
  <si>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</si>
  <si>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</si>
  <si>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</si>
  <si>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</si>
  <si>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</si>
  <si>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</si>
  <si>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</si>
  <si>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</si>
  <si>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</si>
  <si>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</si>
  <si>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</si>
  <si>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</si>
  <si>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</si>
  <si>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</si>
  <si>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</si>
  <si>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</si>
  <si>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</si>
  <si>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</si>
  <si>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</si>
  <si>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</si>
  <si>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</si>
  <si>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</si>
  <si>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</si>
  <si>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</si>
  <si>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</si>
  <si>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</si>
  <si>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</si>
  <si>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</si>
  <si>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</si>
  <si>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</si>
  <si>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</si>
  <si>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</si>
  <si>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</si>
  <si>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</si>
  <si>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</si>
  <si>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</si>
  <si>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</si>
  <si>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</si>
  <si>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</si>
  <si>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</si>
  <si>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</si>
  <si>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</si>
  <si>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</si>
  <si>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</si>
  <si>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</si>
  <si>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</si>
  <si>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</si>
  <si>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</si>
  <si>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</si>
  <si>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</si>
  <si>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</si>
  <si>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</si>
  <si>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</si>
  <si>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</si>
  <si>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</si>
  <si>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</si>
  <si>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</si>
  <si>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</si>
  <si>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</si>
  <si>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</si>
  <si>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</si>
  <si>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</si>
  <si>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</si>
  <si>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</si>
  <si>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</si>
  <si>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</si>
  <si>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</si>
  <si>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</si>
  <si>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</si>
  <si>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</si>
  <si>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</si>
  <si>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</si>
  <si>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</si>
  <si>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</si>
  <si>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</si>
  <si>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</si>
  <si>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</si>
  <si>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</si>
  <si>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</si>
  <si>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</si>
  <si>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</si>
  <si>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</si>
  <si>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</si>
  <si>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</si>
  <si>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</si>
  <si>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</si>
  <si>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</si>
  <si>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</si>
  <si>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</si>
  <si>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</si>
  <si>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</si>
  <si>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</si>
  <si>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</si>
  <si>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</si>
  <si>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</si>
  <si>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</si>
  <si>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</si>
  <si>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</si>
  <si>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</si>
  <si>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</si>
  <si>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</si>
  <si>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</si>
  <si>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</si>
  <si>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</si>
  <si>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</si>
  <si>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</si>
  <si>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</si>
  <si>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</si>
  <si>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</si>
  <si>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</si>
  <si>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</si>
  <si>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</si>
  <si>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</si>
  <si>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</si>
  <si>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</si>
  <si>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</si>
  <si>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</si>
  <si>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</si>
  <si>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</si>
  <si>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</si>
  <si>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</si>
  <si>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</si>
  <si>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</si>
  <si>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</si>
  <si>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</si>
  <si>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</si>
  <si>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</si>
  <si>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</si>
  <si>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</si>
  <si>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</si>
  <si>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</si>
  <si>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</si>
  <si>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</si>
  <si>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</si>
  <si>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</si>
  <si>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</si>
  <si>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</si>
  <si>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</si>
  <si>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</si>
  <si>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</si>
  <si>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</si>
  <si>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</si>
  <si>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</si>
  <si>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</si>
  <si>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</si>
  <si>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</si>
  <si>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</si>
  <si>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</si>
  <si>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</si>
  <si>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</si>
  <si>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</si>
  <si>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</si>
  <si>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</si>
  <si>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</si>
  <si>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</si>
  <si>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</si>
  <si>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</si>
  <si>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</si>
  <si>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</si>
  <si>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</si>
  <si>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</si>
  <si>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</si>
  <si>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</si>
  <si>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</si>
  <si>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</si>
  <si>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</si>
  <si>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</si>
  <si>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</si>
  <si>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</si>
  <si>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</si>
  <si>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</si>
  <si>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</si>
  <si>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</si>
  <si>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</si>
  <si>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</si>
  <si>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</si>
  <si>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</si>
  <si>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</si>
  <si>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</si>
  <si>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</si>
  <si>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</si>
  <si>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</si>
  <si>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</si>
  <si>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</si>
  <si>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</si>
  <si>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</si>
  <si>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</si>
  <si>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</si>
  <si>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</si>
  <si>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</si>
  <si>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</si>
  <si>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</si>
  <si>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</si>
  <si>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</si>
  <si>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</si>
  <si>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</si>
  <si>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</si>
  <si>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</si>
  <si>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</si>
  <si>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</si>
  <si>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</si>
  <si>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</si>
  <si>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</si>
  <si>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</si>
  <si>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</si>
  <si>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</si>
  <si>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</si>
  <si>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</si>
  <si>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</si>
  <si>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</si>
  <si>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</si>
  <si>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</si>
  <si>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</si>
  <si>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</si>
  <si>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</si>
  <si>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</si>
  <si>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</si>
  <si>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</si>
  <si>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</si>
  <si>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</si>
  <si>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</si>
  <si>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</si>
  <si>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</si>
  <si>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</si>
  <si>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</si>
  <si>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</si>
  <si>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</si>
  <si>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</si>
  <si>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</si>
  <si>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</si>
  <si>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</si>
  <si>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</si>
  <si>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</si>
  <si>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</si>
  <si>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</si>
  <si>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</si>
  <si>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</si>
  <si>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</si>
  <si>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</si>
  <si>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</si>
  <si>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</si>
  <si>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</si>
  <si>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</si>
  <si>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</si>
  <si>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</si>
  <si>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</si>
  <si>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</si>
  <si>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</si>
  <si>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</si>
  <si>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</si>
  <si>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</si>
  <si>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</si>
  <si>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</si>
  <si>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</si>
  <si>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</si>
  <si>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</si>
  <si>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</si>
  <si>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</si>
  <si>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</si>
  <si>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</si>
  <si>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</si>
  <si>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</si>
  <si>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</si>
  <si>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</si>
  <si>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</si>
  <si>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</si>
  <si>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</si>
  <si>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</si>
  <si>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</si>
  <si>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</si>
  <si>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</si>
  <si>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</si>
  <si>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</si>
  <si>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</si>
  <si>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</si>
  <si>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</si>
  <si>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</si>
  <si>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</si>
  <si>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</si>
  <si>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</si>
  <si>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</si>
  <si>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</si>
  <si>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</si>
  <si>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</si>
  <si>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</si>
  <si>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</si>
  <si>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</si>
  <si>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</si>
  <si>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</si>
  <si>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</si>
  <si>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</si>
  <si>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</si>
  <si>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</si>
  <si>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</si>
  <si>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</si>
  <si>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</si>
  <si>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</si>
  <si>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</si>
  <si>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</si>
  <si>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</si>
  <si>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</si>
  <si>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</si>
  <si>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</si>
  <si>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</si>
  <si>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</si>
  <si>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</si>
  <si>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</si>
  <si>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</si>
  <si>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</si>
  <si>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</si>
  <si>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</si>
  <si>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</si>
  <si>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</si>
  <si>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</si>
  <si>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</si>
  <si>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</si>
  <si>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</si>
  <si>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</si>
  <si>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</si>
  <si>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</si>
  <si>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</si>
  <si>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</si>
  <si>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</si>
  <si>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</si>
  <si>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</si>
  <si>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</si>
  <si>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</si>
  <si>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</si>
  <si>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</si>
  <si>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</si>
  <si>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</si>
  <si>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</si>
  <si>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</si>
  <si>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</si>
  <si>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</si>
  <si>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</si>
  <si>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</si>
  <si>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</si>
  <si>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</si>
  <si>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</si>
  <si>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</si>
  <si>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</si>
  <si>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</si>
  <si>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</si>
  <si>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</si>
  <si>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</si>
  <si>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</si>
  <si>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</si>
  <si>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</si>
  <si>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</si>
  <si>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</si>
  <si>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</si>
  <si>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</si>
  <si>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</si>
  <si>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</si>
  <si>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</si>
  <si>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</si>
  <si>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</si>
  <si>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</si>
  <si>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</si>
  <si>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</si>
  <si>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</si>
  <si>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</si>
  <si>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</si>
  <si>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</si>
  <si>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</si>
  <si>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</si>
  <si>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</si>
  <si>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</si>
  <si>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</si>
  <si>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</si>
  <si>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</si>
  <si>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</si>
  <si>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</si>
  <si>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</si>
  <si>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</si>
  <si>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</si>
  <si>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</si>
  <si>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</si>
  <si>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</si>
  <si>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</si>
  <si>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</si>
  <si>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</si>
  <si>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</si>
  <si>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</si>
  <si>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</si>
  <si>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</si>
  <si>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</si>
  <si>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</si>
  <si>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</si>
  <si>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</si>
  <si>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</si>
  <si>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</si>
  <si>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</si>
  <si>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</si>
  <si>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</si>
  <si>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</si>
  <si>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</si>
  <si>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</si>
  <si>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</si>
  <si>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</si>
  <si>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</si>
  <si>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</si>
  <si>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</si>
  <si>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</si>
  <si>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</si>
  <si>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</si>
  <si>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</si>
  <si>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</si>
  <si>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</si>
  <si>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</si>
  <si>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</si>
  <si>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</si>
  <si>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</si>
  <si>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</si>
  <si>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</si>
  <si>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</si>
  <si>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</si>
  <si>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</si>
  <si>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</si>
  <si>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</si>
  <si>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</si>
  <si>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</si>
  <si>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</si>
  <si>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</si>
  <si>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</si>
  <si>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</si>
  <si>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</si>
  <si>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</si>
  <si>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</si>
  <si>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</si>
  <si>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</si>
  <si>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</si>
  <si>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</si>
  <si>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</si>
  <si>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</si>
  <si>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</si>
  <si>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</si>
  <si>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</si>
  <si>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</si>
  <si>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</si>
  <si>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</si>
  <si>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</si>
  <si>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</si>
  <si>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</si>
  <si>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</si>
  <si>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</si>
  <si>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</si>
  <si>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</si>
  <si>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</si>
  <si>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</si>
  <si>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</si>
  <si>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</si>
  <si>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</si>
  <si>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</si>
  <si>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</si>
  <si>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</si>
  <si>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</si>
  <si>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</si>
  <si>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</si>
  <si>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</si>
  <si>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</si>
  <si>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</si>
  <si>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</si>
  <si>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</si>
  <si>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</si>
  <si>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</si>
  <si>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</si>
  <si>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</si>
  <si>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</si>
  <si>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</si>
  <si>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</si>
  <si>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</si>
  <si>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</si>
  <si>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</si>
  <si>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</si>
  <si>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</si>
  <si>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</si>
  <si>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</si>
  <si>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</si>
  <si>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</si>
  <si>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</si>
  <si>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</si>
  <si>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</si>
  <si>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</si>
  <si>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</si>
  <si>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</si>
  <si>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</si>
  <si>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</si>
  <si>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</si>
  <si>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</si>
  <si>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</si>
  <si>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</si>
  <si>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</si>
  <si>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</si>
  <si>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</si>
  <si>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</si>
  <si>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</si>
  <si>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</si>
  <si>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</si>
  <si>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</si>
  <si>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</si>
  <si>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</si>
  <si>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</si>
  <si>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</si>
  <si>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</si>
  <si>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</si>
  <si>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</si>
  <si>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</si>
  <si>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</si>
  <si>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</si>
  <si>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</si>
  <si>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</si>
  <si>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</si>
  <si>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</si>
  <si>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</si>
  <si>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</si>
  <si>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</si>
  <si>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</si>
  <si>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</si>
  <si>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</si>
  <si>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</si>
  <si>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</si>
  <si>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</si>
  <si>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</si>
  <si>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</si>
  <si>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</si>
  <si>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</si>
  <si>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</si>
  <si>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</si>
  <si>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</si>
  <si>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</si>
  <si>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</si>
  <si>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</si>
  <si>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</si>
  <si>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</si>
  <si>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</si>
  <si>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</si>
  <si>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</si>
  <si>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</si>
  <si>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</si>
  <si>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</si>
  <si>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</si>
  <si>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</si>
  <si>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</si>
  <si>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</si>
  <si>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</si>
  <si>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</si>
  <si>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</si>
  <si>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</si>
  <si>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</si>
  <si>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</si>
  <si>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</si>
  <si>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</si>
  <si>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</si>
  <si>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</si>
  <si>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</si>
  <si>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</si>
  <si>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</si>
  <si>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</si>
  <si>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</si>
  <si>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</si>
  <si>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</si>
  <si>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</si>
  <si>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</si>
  <si>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</si>
  <si>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</si>
  <si>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</si>
  <si>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</si>
  <si>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</si>
  <si>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</si>
  <si>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</si>
  <si>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</si>
  <si>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</si>
  <si>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</si>
  <si>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</si>
  <si>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</si>
  <si>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</si>
  <si>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</si>
  <si>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</si>
  <si>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</si>
  <si>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</si>
  <si>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</si>
  <si>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</si>
  <si>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</si>
  <si>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</si>
  <si>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</si>
  <si>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</si>
  <si>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</si>
  <si>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</si>
  <si>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</si>
  <si>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</si>
  <si>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</si>
  <si>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</si>
  <si>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</si>
  <si>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</si>
  <si>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</si>
  <si>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</si>
  <si>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</si>
  <si>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</si>
  <si>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</si>
  <si>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</si>
  <si>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</si>
  <si>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</si>
  <si>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</si>
  <si>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</si>
  <si>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</si>
  <si>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</si>
  <si>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</si>
  <si>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</si>
  <si>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</si>
  <si>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</si>
  <si>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</si>
  <si>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</si>
  <si>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</si>
  <si>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</si>
  <si>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</si>
  <si>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</si>
  <si>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</si>
  <si>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</si>
  <si>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</si>
  <si>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</si>
  <si>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</si>
  <si>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</si>
  <si>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</si>
  <si>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</si>
  <si>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</si>
  <si>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</si>
  <si>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</si>
  <si>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</si>
  <si>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</si>
  <si>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</si>
  <si>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</si>
  <si>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</si>
  <si>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</si>
  <si>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</si>
  <si>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</si>
  <si>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</si>
  <si>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</si>
  <si>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</si>
  <si>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</si>
  <si>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</si>
  <si>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</si>
  <si>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</si>
  <si>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</si>
  <si>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</si>
  <si>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</si>
  <si>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</si>
  <si>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</si>
  <si>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</si>
  <si>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</si>
  <si>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</si>
  <si>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</si>
  <si>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</si>
  <si>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</si>
  <si>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</si>
  <si>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</si>
  <si>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</si>
  <si>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</si>
  <si>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</si>
  <si>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</si>
  <si>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</si>
  <si>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</si>
  <si>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</si>
  <si>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</si>
  <si>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</si>
  <si>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</si>
  <si>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</si>
  <si>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</si>
  <si>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</si>
  <si>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</si>
  <si>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</si>
  <si>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</si>
  <si>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</si>
  <si>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</si>
  <si>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</si>
  <si>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</si>
  <si>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</si>
  <si>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</si>
  <si>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</si>
  <si>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</si>
  <si>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</si>
  <si>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</si>
  <si>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</si>
  <si>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</si>
  <si>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</si>
  <si>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</si>
  <si>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</si>
  <si>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</si>
  <si>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</si>
  <si>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</si>
  <si>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</si>
  <si>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</si>
  <si>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</si>
  <si>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</si>
  <si>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</si>
  <si>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</si>
  <si>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</si>
  <si>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</si>
  <si>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</si>
  <si>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</si>
  <si>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</si>
  <si>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</si>
  <si>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</si>
  <si>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</si>
  <si>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</si>
  <si>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</si>
  <si>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</si>
  <si>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</si>
  <si>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</si>
  <si>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</si>
  <si>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</si>
  <si>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</si>
  <si>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</si>
  <si>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</si>
  <si>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</si>
  <si>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</si>
  <si>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</si>
  <si>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</si>
  <si>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</si>
  <si>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</si>
  <si>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</si>
  <si>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</si>
  <si>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</si>
  <si>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</si>
  <si>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</si>
  <si>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</si>
  <si>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</si>
  <si>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</si>
  <si>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</si>
  <si>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</si>
  <si>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</si>
  <si>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</si>
  <si>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</si>
  <si>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</si>
  <si>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</si>
  <si>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</si>
  <si>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</si>
  <si>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</si>
  <si>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</si>
  <si>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</si>
  <si>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</si>
  <si>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</si>
  <si>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</si>
  <si>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</si>
  <si>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</si>
  <si>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</si>
  <si>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</si>
  <si>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</si>
  <si>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</si>
  <si>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</si>
  <si>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</si>
  <si>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</si>
  <si>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</si>
  <si>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</si>
  <si>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</si>
  <si>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</si>
  <si>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</si>
  <si>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</si>
  <si>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</si>
  <si>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</si>
  <si>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</si>
  <si>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</si>
  <si>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</si>
  <si>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</si>
  <si>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</si>
  <si>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</si>
  <si>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</si>
  <si>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</si>
  <si>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</si>
  <si>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</si>
  <si>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</si>
  <si>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</si>
  <si>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</si>
  <si>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</si>
  <si>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</si>
  <si>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</si>
  <si>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</si>
  <si>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</si>
  <si>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</si>
  <si>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</si>
  <si>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</si>
  <si>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</si>
  <si>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</si>
  <si>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</si>
  <si>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</si>
  <si>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</si>
  <si>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</si>
  <si>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</si>
  <si>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</si>
  <si>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</si>
  <si>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</si>
  <si>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</si>
  <si>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</si>
  <si>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</si>
  <si>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</si>
  <si>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</si>
  <si>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</si>
  <si>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</si>
  <si>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</si>
  <si>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</si>
  <si>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</si>
  <si>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</si>
  <si>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</si>
  <si>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</si>
  <si>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</si>
  <si>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</si>
  <si>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</si>
  <si>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</si>
  <si>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</si>
  <si>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</si>
  <si>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</si>
  <si>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</si>
  <si>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</si>
  <si>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</si>
  <si>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</si>
  <si>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</si>
  <si>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</si>
  <si>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</si>
  <si>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</si>
  <si>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</si>
  <si>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</si>
  <si>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</si>
  <si>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</si>
  <si>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</si>
  <si>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</si>
  <si>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</si>
  <si>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</si>
  <si>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</si>
  <si>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</si>
  <si>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</si>
  <si>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</si>
  <si>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</si>
  <si>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</si>
  <si>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</si>
  <si>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</si>
  <si>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</si>
  <si>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</si>
  <si>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</si>
  <si>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</si>
  <si>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</si>
  <si>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</si>
  <si>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</si>
  <si>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</si>
  <si>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</si>
  <si>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</si>
  <si>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</si>
  <si>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</si>
  <si>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</si>
  <si>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</si>
  <si>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</si>
  <si>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</si>
  <si>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</si>
  <si>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</si>
  <si>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</si>
  <si>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</si>
  <si>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</si>
  <si>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</si>
  <si>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</si>
  <si>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</si>
  <si>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</si>
  <si>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</si>
  <si>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</si>
  <si>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</si>
  <si>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</si>
  <si>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</si>
  <si>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</si>
  <si>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</si>
  <si>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</si>
  <si>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</si>
  <si>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</si>
  <si>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</si>
  <si>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</si>
  <si>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</si>
  <si>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</si>
  <si>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</si>
  <si>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</si>
  <si>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</si>
  <si>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</si>
  <si>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</si>
  <si>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</si>
  <si>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</si>
  <si>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</si>
  <si>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</si>
  <si>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</si>
  <si>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</si>
  <si>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</si>
  <si>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</si>
  <si>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</si>
  <si>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</si>
  <si>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</si>
  <si>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</si>
  <si>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</si>
  <si>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</si>
  <si>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</si>
  <si>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</si>
  <si>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</si>
  <si>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</si>
  <si>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</si>
  <si>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</si>
  <si>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</si>
  <si>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</si>
  <si>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</si>
  <si>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</si>
  <si>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</si>
  <si>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</si>
  <si>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</si>
  <si>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</si>
  <si>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</si>
  <si>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</si>
  <si>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</si>
  <si>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</si>
  <si>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</si>
  <si>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</si>
  <si>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</si>
  <si>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</si>
  <si>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</si>
  <si>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</si>
  <si>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</si>
  <si>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</si>
  <si>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</si>
  <si>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</si>
  <si>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</si>
  <si>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</si>
  <si>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</si>
  <si>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</si>
  <si>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</si>
  <si>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</si>
  <si>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</si>
  <si>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</si>
  <si>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</si>
  <si>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</si>
  <si>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</si>
  <si>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</si>
  <si>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</si>
  <si>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</si>
  <si>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</si>
  <si>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</si>
  <si>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</si>
  <si>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</si>
  <si>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</si>
  <si>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</si>
  <si>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</si>
  <si>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</si>
  <si>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</si>
  <si>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</si>
  <si>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</si>
  <si>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</si>
  <si>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</si>
  <si>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</si>
  <si>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</si>
  <si>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</si>
  <si>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</si>
  <si>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</si>
  <si>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</si>
  <si>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</si>
  <si>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</si>
  <si>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</si>
  <si>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</si>
  <si>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</si>
  <si>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</si>
  <si>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</si>
  <si>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</si>
  <si>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</si>
  <si>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</si>
  <si>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</si>
  <si>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</si>
  <si>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</si>
  <si>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</si>
  <si>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</si>
  <si>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</si>
  <si>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</si>
  <si>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</si>
  <si>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</si>
  <si>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</si>
  <si>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</si>
  <si>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</si>
  <si>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</si>
  <si>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</si>
  <si>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</si>
  <si>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</si>
  <si>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</si>
  <si>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</si>
  <si>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</si>
  <si>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</si>
  <si>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</si>
  <si>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</si>
  <si>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</si>
  <si>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</si>
  <si>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</si>
  <si>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</si>
  <si>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</si>
  <si>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</si>
  <si>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</si>
  <si>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</si>
  <si>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</si>
  <si>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</si>
  <si>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</si>
  <si>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</si>
  <si>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</si>
  <si>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</si>
  <si>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</si>
  <si>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</si>
  <si>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</si>
  <si>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</si>
  <si>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</si>
  <si>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</si>
  <si>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</si>
  <si>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</si>
  <si>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</si>
  <si>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</si>
  <si>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</si>
  <si>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</si>
  <si>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</si>
  <si>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</si>
  <si>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</si>
  <si>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</si>
  <si>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</si>
  <si>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</si>
  <si>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</si>
  <si>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</si>
  <si>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</si>
  <si>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</si>
  <si>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</si>
  <si>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</si>
  <si>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</si>
  <si>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</si>
  <si>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</si>
  <si>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</si>
  <si>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</si>
  <si>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</si>
  <si>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</si>
  <si>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</si>
  <si>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</si>
  <si>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</si>
  <si>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</si>
  <si>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</si>
  <si>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</si>
  <si>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</si>
  <si>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</si>
  <si>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</si>
  <si>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</si>
  <si>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</si>
  <si>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</si>
  <si>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</si>
  <si>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</si>
  <si>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</si>
  <si>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</si>
  <si>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</si>
  <si>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</si>
  <si>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</si>
  <si>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</si>
  <si>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</si>
  <si>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</si>
  <si>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</si>
  <si>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</si>
  <si>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</si>
  <si>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</si>
  <si>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</si>
  <si>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</si>
  <si>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</si>
  <si>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</si>
  <si>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</si>
  <si>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</si>
  <si>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</si>
  <si>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</si>
  <si>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</si>
  <si>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</si>
  <si>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</si>
  <si>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</si>
  <si>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</si>
  <si>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</si>
  <si>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</si>
  <si>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</si>
  <si>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</si>
  <si>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</si>
  <si>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</si>
  <si>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</si>
  <si>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</si>
  <si>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</si>
  <si>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</si>
  <si>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</si>
  <si>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</si>
  <si>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</si>
  <si>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</si>
  <si>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</si>
  <si>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</si>
  <si>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</si>
  <si>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</si>
  <si>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</si>
  <si>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</si>
  <si>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</si>
  <si>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</si>
  <si>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</si>
  <si>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</si>
  <si>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</si>
  <si>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</si>
  <si>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</si>
  <si>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</si>
  <si>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</si>
  <si>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</si>
  <si>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</si>
  <si>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</si>
  <si>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</si>
  <si>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</si>
  <si>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</si>
  <si>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</si>
  <si>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</si>
  <si>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</si>
  <si>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</si>
  <si>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</si>
  <si>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</si>
  <si>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</si>
  <si>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</si>
  <si>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</si>
  <si>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</si>
  <si>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</si>
  <si>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</si>
  <si>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</si>
  <si>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</si>
  <si>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</si>
  <si>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</si>
  <si>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</si>
  <si>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</si>
  <si>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</si>
  <si>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</si>
  <si>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</si>
  <si>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</si>
  <si>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</si>
  <si>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</si>
  <si>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</si>
  <si>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</si>
  <si>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</si>
  <si>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</si>
  <si>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</si>
  <si>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</si>
  <si>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</si>
  <si>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</si>
  <si>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</si>
  <si>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</si>
  <si>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</si>
  <si>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</si>
  <si>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</si>
  <si>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</si>
  <si>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</si>
  <si>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</si>
  <si>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</si>
  <si>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</si>
  <si>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</si>
  <si>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</si>
  <si>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</si>
  <si>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</si>
  <si>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</si>
  <si>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</si>
  <si>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</si>
  <si>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</si>
  <si>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</si>
  <si>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</si>
  <si>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</si>
  <si>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</si>
  <si>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</si>
  <si>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</si>
  <si>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</si>
  <si>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</si>
  <si>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</si>
  <si>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</si>
  <si>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</si>
  <si>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</si>
  <si>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</si>
  <si>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</si>
  <si>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</si>
  <si>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</si>
  <si>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</si>
  <si>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</si>
  <si>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</si>
  <si>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</si>
  <si>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</si>
  <si>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</si>
  <si>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</si>
  <si>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</si>
  <si>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</si>
  <si>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</si>
  <si>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</si>
  <si>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</si>
  <si>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</si>
  <si>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</si>
  <si>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</si>
  <si>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</si>
  <si>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</si>
  <si>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</si>
  <si>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</si>
  <si>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</si>
  <si>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</si>
  <si>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</si>
  <si>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</si>
  <si>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</si>
  <si>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</si>
  <si>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</si>
  <si>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</si>
  <si>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</si>
  <si>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</si>
  <si>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</si>
  <si>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</si>
  <si>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</si>
  <si>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</si>
  <si>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</si>
  <si>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</si>
  <si>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</si>
  <si>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</si>
  <si>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</si>
  <si>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</si>
  <si>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</si>
  <si>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</si>
  <si>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</si>
  <si>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</si>
  <si>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</si>
  <si>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</si>
  <si>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</si>
  <si>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</si>
  <si>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</si>
  <si>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</si>
  <si>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</si>
  <si>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</si>
  <si>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</si>
  <si>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</si>
  <si>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</si>
  <si>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</si>
  <si>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</si>
  <si>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</si>
  <si>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</si>
  <si>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</si>
  <si>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</si>
  <si>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</si>
  <si>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</si>
  <si>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</si>
  <si>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</si>
  <si>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</si>
  <si>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</si>
  <si>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</si>
  <si>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</si>
  <si>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</si>
  <si>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</si>
  <si>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</si>
  <si>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</si>
  <si>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</si>
  <si>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</si>
  <si>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</si>
  <si>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</si>
  <si>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</si>
  <si>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</si>
  <si>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</si>
  <si>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</si>
  <si>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</si>
  <si>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</si>
  <si>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</si>
  <si>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</si>
  <si>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</si>
  <si>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</si>
  <si>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</si>
  <si>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</si>
  <si>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</si>
  <si>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</si>
  <si>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</si>
  <si>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</si>
  <si>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</si>
  <si>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</si>
  <si>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</si>
  <si>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</si>
  <si>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</si>
  <si>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</si>
  <si>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</si>
  <si>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</si>
  <si>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</si>
  <si>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</si>
  <si>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</si>
  <si>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</si>
  <si>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</si>
  <si>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</si>
  <si>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</si>
  <si>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</si>
  <si>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</si>
  <si>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</si>
  <si>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</si>
  <si>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</si>
  <si>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</si>
  <si>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</si>
  <si>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</si>
  <si>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</si>
  <si>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</si>
  <si>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</si>
  <si>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</si>
  <si>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</si>
  <si>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</si>
  <si>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</si>
  <si>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</si>
  <si>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</si>
  <si>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</si>
  <si>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</si>
  <si>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</si>
  <si>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</si>
  <si>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</si>
  <si>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</si>
  <si>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</si>
  <si>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</si>
  <si>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</si>
  <si>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</si>
  <si>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</si>
  <si>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</si>
  <si>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</si>
  <si>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</si>
  <si>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</si>
  <si>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</si>
  <si>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</si>
  <si>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</si>
  <si>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</si>
  <si>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</si>
  <si>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</si>
  <si>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</si>
  <si>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</si>
  <si>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</si>
  <si>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</si>
  <si>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</si>
  <si>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</si>
  <si>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</si>
  <si>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</si>
  <si>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</si>
  <si>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</si>
  <si>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</si>
  <si>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</si>
  <si>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</si>
  <si>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</si>
  <si>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</si>
  <si>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</si>
  <si>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</si>
  <si>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</si>
  <si>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</si>
  <si>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</si>
  <si>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</si>
  <si>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</si>
  <si>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</si>
  <si>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</si>
  <si>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</si>
  <si>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</si>
  <si>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</si>
  <si>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</si>
  <si>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</si>
  <si>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</si>
  <si>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</si>
  <si>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</si>
  <si>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</si>
  <si>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</si>
  <si>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</si>
  <si>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</si>
  <si>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</si>
  <si>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</si>
  <si>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</si>
  <si>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</si>
  <si>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</si>
  <si>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</si>
  <si>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</si>
  <si>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</si>
  <si>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</si>
  <si>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</si>
  <si>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</si>
  <si>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</si>
  <si>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</si>
  <si>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</si>
  <si>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</si>
  <si>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</si>
  <si>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</si>
  <si>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</si>
  <si>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</si>
  <si>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</si>
  <si>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</si>
  <si>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</si>
  <si>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</si>
  <si>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</si>
  <si>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</si>
  <si>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</si>
  <si>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</si>
  <si>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</si>
  <si>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</si>
  <si>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</si>
  <si>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</si>
  <si>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</si>
  <si>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</si>
  <si>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</si>
  <si>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</si>
  <si>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</si>
  <si>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</si>
  <si>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</si>
  <si>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</si>
  <si>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</si>
  <si>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</si>
  <si>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</si>
  <si>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</si>
  <si>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</si>
  <si>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</si>
  <si>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</si>
  <si>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</si>
  <si>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</si>
  <si>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</si>
  <si>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</si>
  <si>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</si>
  <si>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</si>
  <si>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</si>
  <si>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</si>
  <si>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</si>
  <si>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</si>
  <si>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</si>
  <si>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</si>
  <si>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</si>
  <si>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</si>
  <si>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</si>
  <si>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</si>
  <si>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</si>
  <si>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</si>
  <si>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</si>
  <si>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</si>
  <si>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</si>
  <si>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</si>
  <si>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</si>
  <si>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</si>
  <si>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</si>
  <si>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</si>
  <si>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</si>
  <si>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</si>
  <si>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</si>
  <si>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</si>
  <si>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</si>
  <si>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</si>
  <si>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</si>
  <si>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</si>
  <si>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</si>
  <si>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</si>
  <si>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</si>
  <si>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</si>
  <si>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</si>
  <si>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</si>
  <si>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</si>
  <si>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</si>
  <si>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</si>
  <si>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</si>
  <si>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</si>
  <si>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</si>
  <si>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</si>
  <si>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</si>
  <si>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</si>
  <si>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</si>
  <si>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</si>
  <si>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</si>
  <si>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</si>
  <si>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</si>
  <si>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</si>
  <si>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</si>
  <si>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</si>
  <si>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</si>
  <si>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</si>
  <si>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</si>
  <si>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</si>
  <si>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</si>
  <si>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</si>
  <si>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</si>
  <si>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</si>
  <si>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</si>
  <si>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</si>
  <si>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</si>
  <si>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</si>
  <si>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</si>
  <si>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</si>
  <si>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</si>
  <si>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</si>
  <si>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</si>
  <si>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</si>
  <si>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</si>
  <si>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</si>
  <si>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</si>
  <si>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</si>
  <si>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</si>
  <si>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</si>
  <si>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</si>
  <si>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</si>
  <si>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</si>
  <si>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</si>
  <si>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</si>
  <si>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</si>
  <si>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</si>
  <si>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</si>
  <si>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</si>
  <si>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</si>
  <si>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</si>
  <si>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</si>
  <si>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</si>
  <si>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</si>
  <si>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</si>
  <si>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</si>
  <si>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</si>
  <si>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</si>
  <si>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</si>
  <si>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</si>
  <si>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</si>
  <si>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</si>
  <si>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</si>
  <si>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</si>
  <si>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</si>
  <si>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</si>
  <si>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</si>
  <si>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</si>
  <si>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</si>
  <si>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</si>
  <si>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</si>
  <si>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</si>
  <si>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</si>
  <si>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</si>
  <si>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</si>
  <si>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</si>
  <si>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</si>
  <si>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</si>
  <si>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</si>
  <si>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</si>
  <si>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</si>
  <si>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</si>
  <si>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</si>
  <si>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</si>
  <si>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</si>
  <si>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</si>
  <si>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</si>
  <si>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</si>
  <si>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</si>
  <si>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</si>
  <si>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</si>
  <si>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</si>
  <si>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</si>
  <si>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</si>
  <si>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</si>
  <si>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</si>
  <si>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</si>
  <si>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</si>
  <si>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</si>
  <si>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</si>
  <si>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</si>
  <si>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</si>
  <si>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</si>
  <si>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</si>
  <si>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</si>
  <si>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</si>
  <si>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</si>
  <si>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</si>
  <si>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</si>
  <si>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</si>
  <si>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</si>
  <si>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</si>
  <si>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</si>
  <si>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</si>
  <si>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</si>
  <si>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</si>
  <si>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</si>
  <si>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</si>
  <si>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</si>
  <si>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</si>
  <si>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</si>
  <si>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</si>
  <si>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</si>
  <si>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</si>
  <si>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</si>
  <si>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</si>
  <si>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</si>
  <si>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</si>
  <si>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</si>
  <si>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</si>
  <si>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</si>
  <si>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</si>
  <si>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</si>
  <si>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</si>
  <si>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</si>
  <si>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</si>
  <si>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</si>
  <si>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</si>
  <si>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</si>
  <si>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</si>
  <si>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</si>
  <si>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</si>
  <si>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</si>
  <si>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</si>
  <si>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</si>
  <si>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</si>
  <si>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</si>
  <si>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</si>
  <si>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</si>
  <si>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</si>
  <si>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</si>
  <si>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</si>
  <si>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</si>
  <si>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</si>
  <si>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</si>
  <si>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</si>
  <si>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</si>
  <si>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</si>
  <si>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</si>
  <si>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</si>
  <si>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</si>
  <si>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</si>
  <si>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</si>
  <si>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</si>
  <si>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</si>
  <si>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</si>
  <si>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</si>
  <si>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</si>
  <si>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</si>
  <si>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</si>
  <si>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</si>
  <si>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</si>
  <si>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</si>
  <si>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</si>
  <si>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</si>
  <si>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</si>
  <si>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</si>
  <si>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</si>
  <si>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</si>
  <si>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</si>
  <si>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</si>
  <si>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</si>
  <si>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</si>
  <si>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</si>
  <si>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</si>
  <si>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</si>
  <si>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</si>
  <si>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</si>
  <si>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</si>
  <si>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</si>
  <si>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</si>
  <si>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</si>
  <si>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</si>
  <si>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</si>
  <si>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</si>
  <si>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</si>
  <si>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</si>
  <si>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</si>
  <si>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</si>
  <si>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</si>
  <si>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</si>
  <si>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</si>
  <si>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</si>
  <si>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</si>
  <si>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</si>
  <si>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</si>
  <si>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</si>
  <si>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</si>
  <si>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</si>
  <si>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</si>
  <si>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</si>
  <si>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</si>
  <si>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</si>
  <si>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</si>
  <si>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</si>
  <si>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</si>
  <si>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</si>
  <si>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</si>
  <si>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</si>
  <si>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</si>
  <si>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</si>
  <si>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</si>
  <si>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</si>
  <si>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</si>
  <si>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</si>
  <si>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</si>
  <si>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</si>
  <si>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</si>
  <si>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</si>
  <si>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</si>
  <si>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</si>
  <si>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</si>
  <si>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</si>
  <si>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</si>
  <si>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</si>
  <si>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</si>
  <si>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</si>
  <si>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</si>
  <si>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</si>
  <si>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</si>
  <si>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</si>
  <si>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</si>
  <si>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</si>
  <si>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</si>
  <si>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</si>
  <si>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</si>
  <si>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</si>
  <si>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</si>
  <si>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</si>
  <si>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</si>
  <si>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</si>
  <si>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</si>
  <si>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</si>
  <si>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</si>
  <si>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</si>
  <si>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</si>
  <si>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</si>
  <si>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</si>
  <si>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</si>
  <si>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</si>
  <si>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</si>
  <si>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</si>
  <si>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</si>
  <si>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</si>
  <si>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</si>
  <si>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</si>
  <si>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</si>
  <si>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</si>
  <si>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</si>
  <si>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</si>
  <si>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</si>
  <si>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</si>
  <si>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</si>
  <si>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</si>
  <si>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</si>
  <si>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</si>
  <si>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</si>
  <si>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</si>
  <si>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</si>
  <si>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</si>
  <si>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</si>
  <si>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</si>
  <si>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</si>
  <si>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</si>
  <si>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</si>
  <si>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</si>
  <si>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</si>
  <si>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</si>
  <si>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</si>
  <si>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</si>
  <si>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</si>
  <si>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</si>
  <si>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</si>
  <si>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</si>
  <si>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</si>
  <si>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</si>
  <si>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</si>
  <si>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</si>
  <si>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</si>
  <si>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</si>
  <si>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</si>
  <si>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</si>
  <si>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</si>
  <si>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</si>
  <si>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</si>
  <si>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</si>
  <si>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</si>
  <si>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</si>
  <si>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</si>
  <si>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</si>
  <si>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</si>
  <si>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</si>
  <si>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</si>
  <si>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</si>
  <si>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</si>
  <si>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</si>
  <si>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</si>
  <si>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</si>
  <si>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</si>
  <si>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</si>
  <si>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</si>
  <si>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</si>
  <si>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</si>
  <si>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</si>
  <si>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</si>
  <si>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</si>
  <si>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</si>
  <si>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</si>
  <si>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</si>
  <si>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</si>
  <si>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</si>
  <si>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</si>
  <si>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</si>
  <si>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</si>
  <si>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</si>
  <si>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</si>
  <si>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</si>
  <si>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</si>
  <si>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</si>
  <si>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</si>
  <si>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</si>
  <si>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</si>
  <si>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</si>
  <si>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</si>
  <si>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</si>
  <si>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</si>
  <si>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</si>
  <si>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</si>
  <si>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</si>
  <si>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</si>
  <si>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</si>
  <si>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</si>
  <si>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</si>
  <si>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</si>
  <si>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</si>
  <si>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</si>
  <si>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</si>
  <si>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</si>
  <si>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</si>
  <si>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</si>
  <si>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</si>
  <si>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</si>
  <si>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</si>
  <si>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</si>
  <si>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</si>
  <si>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</si>
  <si>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</si>
  <si>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</si>
  <si>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</si>
  <si>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</si>
  <si>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</si>
  <si>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</si>
  <si>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</si>
  <si>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</si>
  <si>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</si>
  <si>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</si>
  <si>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</si>
  <si>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</si>
  <si>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</si>
  <si>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</si>
  <si>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</si>
  <si>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</si>
  <si>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</si>
  <si>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</si>
  <si>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</si>
  <si>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</si>
  <si>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</si>
  <si>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</si>
  <si>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</si>
  <si>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</si>
  <si>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</si>
  <si>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</si>
  <si>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</si>
  <si>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</si>
  <si>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</si>
  <si>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</si>
  <si>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</si>
  <si>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</si>
  <si>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</si>
  <si>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</si>
  <si>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</si>
  <si>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</si>
  <si>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</si>
  <si>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</si>
  <si>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</si>
  <si>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</si>
  <si>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</si>
  <si>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</si>
  <si>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</si>
  <si>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</si>
  <si>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</si>
  <si>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</si>
  <si>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</si>
  <si>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</si>
  <si>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</si>
  <si>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</si>
  <si>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</si>
  <si>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</si>
  <si>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</si>
  <si>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</si>
  <si>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</si>
  <si>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</si>
  <si>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</si>
  <si>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</si>
  <si>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</si>
  <si>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</si>
  <si>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</si>
  <si>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</si>
  <si>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</si>
  <si>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</si>
  <si>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</si>
  <si>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</si>
  <si>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</si>
  <si>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</si>
  <si>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</si>
  <si>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</si>
  <si>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</si>
  <si>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</si>
  <si>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</si>
  <si>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</si>
  <si>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</si>
  <si>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</si>
  <si>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</si>
  <si>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</si>
  <si>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</si>
  <si>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</si>
  <si>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</si>
  <si>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</si>
  <si>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</si>
  <si>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</si>
  <si>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</si>
  <si>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</si>
  <si>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</si>
  <si>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</si>
  <si>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</si>
  <si>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</si>
  <si>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</si>
  <si>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</si>
  <si>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</si>
  <si>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</si>
  <si>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</si>
  <si>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</si>
  <si>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</si>
  <si>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</si>
  <si>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</si>
  <si>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</si>
  <si>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</si>
  <si>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</si>
  <si>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</si>
  <si>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</si>
  <si>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</si>
  <si>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</si>
  <si>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</si>
  <si>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</si>
  <si>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</si>
  <si>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</si>
  <si>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</si>
  <si>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</si>
  <si>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</si>
  <si>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</si>
  <si>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</si>
  <si>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</si>
  <si>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</si>
  <si>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</si>
  <si>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</si>
  <si>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</si>
  <si>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</si>
  <si>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</si>
  <si>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</si>
  <si>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</si>
  <si>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</si>
  <si>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</si>
  <si>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</si>
  <si>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</si>
  <si>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</si>
  <si>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</si>
  <si>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</si>
  <si>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</si>
  <si>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</si>
  <si>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</si>
  <si>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</si>
  <si>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</si>
  <si>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</si>
  <si>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</si>
  <si>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</si>
  <si>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</si>
  <si>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</si>
  <si>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</si>
  <si>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</si>
  <si>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</si>
  <si>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</si>
  <si>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</si>
  <si>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</si>
  <si>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</si>
  <si>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</si>
  <si>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</si>
  <si>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</si>
  <si>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</si>
  <si>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</si>
  <si>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</si>
  <si>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</si>
  <si>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</si>
  <si>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</si>
  <si>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</si>
  <si>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</si>
  <si>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</si>
  <si>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</si>
  <si>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</si>
  <si>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</si>
  <si>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</si>
  <si>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</si>
  <si>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</si>
  <si>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</si>
  <si>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</si>
  <si>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</si>
  <si>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</si>
  <si>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</si>
  <si>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</si>
  <si>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</si>
  <si>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</si>
  <si>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</si>
  <si>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</si>
  <si>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</si>
  <si>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</si>
  <si>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</si>
  <si>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</si>
  <si>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</si>
  <si>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</si>
  <si>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</si>
  <si>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</si>
  <si>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</si>
  <si>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</si>
  <si>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</si>
  <si>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</si>
  <si>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</si>
  <si>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</si>
  <si>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</si>
  <si>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</si>
  <si>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</si>
  <si>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</si>
  <si>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</si>
  <si>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</si>
  <si>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</si>
  <si>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</si>
  <si>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</si>
  <si>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</si>
  <si>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</si>
  <si>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</si>
  <si>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</si>
  <si>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</si>
  <si>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</si>
  <si>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</si>
  <si>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</si>
  <si>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</si>
  <si>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</si>
  <si>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</si>
  <si>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</si>
  <si>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</si>
  <si>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</si>
  <si>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</si>
  <si>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</si>
  <si>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</si>
  <si>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</si>
  <si>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</si>
  <si>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</si>
  <si>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</si>
  <si>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</si>
  <si>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</si>
  <si>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</si>
  <si>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</si>
  <si>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</si>
  <si>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</si>
  <si>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</si>
  <si>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</si>
  <si>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</si>
  <si>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</si>
  <si>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</si>
  <si>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</si>
  <si>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</si>
  <si>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</si>
  <si>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</si>
  <si>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</si>
  <si>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</si>
  <si>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</si>
  <si>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</si>
  <si>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</si>
  <si>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</si>
  <si>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</si>
  <si>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</si>
  <si>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</si>
  <si>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</si>
  <si>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</si>
  <si>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</si>
  <si>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</si>
  <si>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</si>
  <si>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</si>
  <si>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</si>
  <si>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</si>
  <si>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</si>
  <si>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</si>
  <si>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</si>
  <si>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</si>
  <si>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</si>
  <si>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</si>
  <si>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</si>
  <si>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</si>
  <si>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</si>
  <si>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</si>
  <si>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</si>
  <si>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</si>
  <si>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</si>
  <si>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</si>
  <si>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</si>
  <si>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</si>
  <si>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</si>
  <si>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</si>
  <si>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</si>
  <si>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</si>
  <si>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</si>
  <si>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</si>
  <si>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</si>
  <si>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</si>
  <si>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</si>
  <si>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</si>
  <si>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</si>
  <si>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</si>
  <si>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</si>
  <si>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</si>
  <si>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</si>
  <si>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</si>
  <si>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</si>
  <si>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</si>
  <si>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</si>
  <si>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</si>
  <si>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</si>
  <si>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</si>
  <si>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</si>
  <si>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</si>
  <si>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</si>
  <si>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</si>
  <si>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</si>
  <si>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</si>
  <si>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</si>
  <si>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</si>
  <si>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</si>
  <si>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</si>
  <si>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</si>
  <si>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</si>
  <si>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</si>
  <si>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</si>
  <si>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</si>
  <si>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</si>
  <si>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</si>
  <si>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</si>
  <si>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</si>
  <si>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</si>
  <si>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</si>
  <si>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</si>
  <si>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</si>
  <si>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</si>
  <si>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</si>
  <si>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</si>
  <si>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</si>
  <si>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</si>
  <si>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</si>
  <si>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</si>
  <si>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</si>
  <si>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</si>
  <si>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</si>
  <si>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</si>
  <si>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</si>
  <si>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</si>
  <si>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</si>
  <si>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</si>
  <si>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</si>
  <si>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</si>
  <si>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</si>
  <si>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</si>
  <si>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</si>
  <si>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</si>
  <si>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</si>
  <si>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</si>
  <si>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</si>
  <si>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</si>
  <si>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</si>
  <si>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</si>
  <si>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</si>
  <si>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</si>
  <si>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</si>
  <si>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</si>
  <si>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</si>
  <si>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</si>
  <si>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</si>
  <si>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</si>
  <si>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</si>
  <si>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</si>
  <si>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</si>
  <si>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</si>
  <si>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</si>
  <si>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</si>
  <si>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</si>
  <si>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</si>
  <si>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</si>
  <si>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</si>
  <si>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</si>
  <si>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</si>
  <si>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</si>
  <si>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</si>
  <si>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</si>
  <si>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</si>
  <si>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</si>
  <si>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</si>
  <si>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</si>
  <si>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</si>
  <si>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</si>
  <si>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</si>
  <si>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</si>
  <si>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</si>
  <si>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</si>
  <si>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</si>
  <si>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</si>
  <si>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</si>
  <si>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</si>
  <si>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</si>
  <si>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</si>
  <si>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</si>
  <si>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</si>
  <si>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</si>
  <si>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</si>
  <si>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</si>
  <si>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</si>
  <si>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</si>
  <si>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</si>
  <si>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</si>
  <si>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</si>
  <si>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</si>
  <si>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</si>
  <si>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</si>
  <si>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</si>
  <si>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</si>
  <si>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</si>
  <si>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</si>
  <si>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</si>
  <si>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</si>
  <si>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</si>
  <si>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</si>
  <si>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</si>
  <si>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</si>
  <si>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</si>
  <si>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</si>
  <si>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</si>
  <si>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</si>
  <si>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</si>
  <si>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</si>
  <si>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</si>
  <si>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</si>
  <si>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</si>
  <si>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</si>
  <si>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</si>
  <si>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</si>
  <si>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</si>
  <si>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</si>
  <si>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</si>
  <si>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</si>
  <si>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</si>
  <si>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</si>
  <si>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</si>
  <si>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</si>
  <si>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</si>
  <si>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</si>
  <si>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</si>
  <si>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</si>
  <si>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</si>
  <si>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</si>
  <si>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</si>
  <si>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</si>
  <si>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</si>
  <si>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</si>
  <si>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</si>
  <si>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</si>
  <si>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</si>
  <si>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</si>
  <si>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</si>
  <si>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</si>
  <si>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</si>
  <si>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</si>
  <si>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</si>
  <si>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</si>
  <si>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</si>
  <si>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</si>
  <si>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</si>
  <si>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</si>
  <si>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</si>
  <si>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</si>
  <si>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</si>
  <si>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</si>
  <si>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</si>
  <si>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</si>
  <si>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</si>
  <si>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</si>
  <si>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</si>
  <si>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</si>
  <si>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</si>
  <si>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</si>
  <si>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</si>
  <si>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</si>
  <si>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</si>
  <si>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</si>
  <si>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</si>
  <si>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</si>
  <si>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</si>
  <si>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</si>
  <si>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</si>
  <si>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</si>
  <si>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</si>
  <si>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</si>
  <si>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</si>
  <si>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</si>
  <si>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</si>
  <si>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</si>
  <si>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</si>
  <si>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</si>
  <si>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</si>
  <si>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</si>
  <si>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</si>
  <si>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</si>
  <si>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</si>
  <si>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</si>
  <si>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</si>
  <si>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</si>
  <si>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</si>
  <si>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</si>
  <si>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</si>
  <si>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</si>
  <si>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</si>
  <si>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</si>
  <si>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</si>
  <si>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</si>
  <si>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</si>
  <si>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</si>
  <si>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</si>
  <si>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</si>
  <si>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</si>
  <si>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</si>
  <si>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</si>
  <si>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</si>
  <si>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</si>
  <si>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</si>
  <si>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</si>
  <si>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</si>
  <si>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</si>
  <si>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</si>
  <si>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</si>
  <si>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</si>
  <si>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</si>
  <si>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</si>
  <si>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</si>
  <si>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</si>
  <si>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</si>
  <si>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</si>
  <si>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</si>
  <si>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</si>
  <si>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</si>
  <si>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</si>
  <si>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</si>
  <si>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</si>
  <si>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</si>
  <si>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</si>
  <si>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</si>
  <si>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</si>
  <si>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</si>
  <si>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</si>
  <si>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</si>
  <si>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</si>
  <si>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</si>
  <si>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</si>
  <si>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</si>
  <si>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</si>
  <si>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</si>
  <si>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</si>
  <si>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</si>
  <si>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</si>
  <si>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</si>
  <si>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</si>
  <si>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</si>
  <si>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</si>
  <si>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</si>
  <si>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</si>
  <si>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</si>
  <si>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</si>
  <si>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</si>
  <si>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</si>
  <si>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</si>
  <si>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</si>
  <si>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</si>
  <si>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</si>
  <si>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</si>
  <si>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</si>
  <si>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</si>
  <si>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</si>
  <si>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</si>
  <si>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</si>
  <si>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</si>
  <si>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</si>
  <si>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</si>
  <si>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</si>
  <si>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</si>
  <si>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</si>
  <si>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</si>
  <si>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</si>
  <si>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</si>
  <si>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</si>
  <si>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</si>
  <si>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</si>
  <si>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</si>
  <si>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</si>
  <si>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</si>
  <si>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</si>
  <si>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</si>
  <si>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</si>
  <si>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</si>
  <si>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</si>
  <si>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</si>
  <si>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</si>
  <si>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</si>
  <si>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</si>
  <si>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</si>
  <si>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</si>
  <si>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</si>
  <si>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</si>
  <si>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</si>
  <si>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</si>
  <si>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</si>
  <si>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</si>
  <si>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</si>
  <si>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</si>
  <si>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</si>
  <si>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</si>
  <si>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</si>
  <si>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</si>
  <si>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</si>
  <si>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</si>
  <si>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</si>
  <si>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</si>
  <si>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</si>
  <si>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</si>
  <si>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</si>
  <si>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</si>
  <si>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</si>
  <si>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</si>
  <si>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</si>
  <si>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</si>
  <si>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</si>
  <si>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</si>
  <si>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</si>
  <si>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</si>
  <si>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</si>
  <si>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</si>
  <si>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</si>
  <si>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</si>
  <si>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</si>
  <si>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</si>
  <si>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</si>
  <si>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</si>
  <si>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</si>
  <si>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</si>
  <si>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</si>
  <si>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</si>
  <si>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</si>
  <si>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</si>
  <si>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</si>
  <si>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</si>
  <si>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</si>
  <si>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</si>
  <si>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</si>
  <si>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</si>
  <si>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</si>
  <si>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</si>
  <si>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</si>
  <si>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</si>
  <si>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</si>
  <si>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</si>
  <si>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</si>
  <si>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</si>
  <si>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</si>
  <si>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</si>
  <si>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</si>
  <si>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</si>
  <si>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</si>
  <si>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</si>
  <si>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</si>
  <si>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</si>
  <si>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</si>
  <si>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</si>
  <si>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</si>
  <si>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</si>
  <si>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</si>
  <si>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</si>
  <si>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</si>
  <si>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</si>
  <si>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</si>
  <si>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</si>
  <si>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</si>
  <si>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</si>
  <si>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</si>
  <si>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</si>
  <si>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</si>
  <si>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</si>
  <si>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</si>
  <si>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</si>
  <si>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</si>
  <si>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</si>
  <si>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</si>
  <si>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</si>
  <si>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</si>
  <si>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</si>
  <si>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</si>
  <si>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</si>
  <si>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</si>
  <si>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</si>
  <si>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</si>
  <si>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</si>
  <si>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</si>
  <si>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</si>
  <si>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</si>
  <si>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</si>
  <si>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</si>
  <si>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</si>
  <si>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</si>
  <si>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</si>
  <si>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</si>
  <si>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</si>
  <si>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</si>
  <si>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</si>
  <si>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</si>
  <si>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</si>
  <si>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</si>
  <si>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</si>
  <si>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</si>
  <si>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</si>
  <si>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</si>
  <si>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</si>
  <si>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</si>
  <si>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</si>
  <si>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</si>
  <si>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</si>
  <si>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</si>
  <si>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</si>
  <si>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</si>
  <si>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</si>
  <si>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</si>
  <si>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</si>
  <si>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</si>
  <si>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</si>
  <si>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</si>
  <si>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</si>
  <si>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</si>
  <si>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</si>
  <si>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</si>
  <si>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</si>
  <si>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</si>
  <si>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</si>
  <si>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</si>
  <si>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</si>
  <si>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</si>
  <si>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</si>
  <si>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</si>
  <si>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</si>
  <si>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</si>
  <si>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</si>
  <si>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</si>
  <si>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</si>
  <si>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</si>
  <si>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</si>
  <si>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</si>
  <si>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</si>
  <si>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</si>
  <si>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</si>
  <si>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</si>
  <si>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</si>
  <si>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</si>
  <si>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</si>
  <si>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</si>
  <si>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</si>
  <si>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</si>
  <si>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</si>
  <si>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</si>
  <si>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</si>
  <si>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</si>
  <si>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</si>
  <si>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</si>
  <si>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</si>
  <si>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</si>
  <si>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</si>
  <si>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</si>
  <si>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</si>
  <si>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</si>
  <si>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</si>
  <si>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</si>
  <si>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</si>
  <si>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</si>
  <si>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</si>
  <si>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</si>
  <si>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</si>
  <si>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</si>
  <si>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</si>
  <si>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</si>
  <si>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</si>
  <si>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</si>
  <si>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</si>
  <si>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</si>
  <si>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</si>
  <si>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</si>
  <si>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</si>
  <si>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</si>
  <si>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</si>
  <si>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</si>
  <si>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</si>
  <si>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</si>
  <si>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</si>
  <si>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</si>
  <si>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</si>
  <si>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</si>
  <si>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</si>
  <si>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</si>
  <si>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</si>
  <si>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</si>
  <si>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</si>
  <si>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</si>
  <si>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</si>
  <si>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</si>
  <si>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</si>
  <si>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</si>
  <si>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</si>
  <si>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</si>
  <si>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</si>
  <si>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</si>
  <si>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</si>
  <si>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</si>
  <si>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</si>
  <si>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</si>
  <si>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</si>
  <si>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</si>
  <si>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</si>
  <si>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</si>
  <si>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</si>
  <si>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</si>
  <si>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</si>
  <si>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</si>
  <si>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</si>
  <si>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</si>
  <si>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</si>
  <si>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</si>
  <si>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</si>
  <si>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</si>
  <si>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</si>
  <si>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</si>
  <si>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</si>
  <si>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</si>
  <si>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</si>
  <si>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</si>
  <si>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</si>
  <si>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</si>
  <si>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</si>
  <si>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</si>
  <si>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</si>
  <si>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</si>
  <si>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</si>
  <si>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</si>
  <si>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</si>
  <si>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</si>
  <si>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</si>
  <si>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</si>
  <si>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</si>
  <si>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</si>
  <si>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</si>
  <si>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</si>
  <si>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</si>
  <si>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</si>
  <si>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</si>
  <si>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</si>
  <si>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</si>
  <si>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</si>
  <si>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</si>
  <si>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</si>
  <si>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</si>
  <si>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</si>
  <si>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</si>
  <si>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</si>
  <si>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</si>
  <si>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</si>
  <si>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</si>
  <si>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</si>
  <si>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</si>
  <si>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</si>
  <si>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</si>
  <si>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</si>
  <si>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</si>
  <si>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</si>
  <si>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</si>
  <si>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</si>
  <si>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</si>
  <si>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</si>
  <si>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</si>
  <si>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</si>
  <si>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</si>
  <si>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</si>
  <si>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</si>
  <si>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</si>
  <si>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</si>
  <si>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</si>
  <si>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</si>
  <si>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</si>
  <si>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</si>
  <si>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</si>
  <si>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</si>
  <si>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</si>
  <si>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</si>
  <si>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</si>
  <si>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</si>
  <si>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</si>
  <si>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</si>
  <si>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</si>
  <si>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</si>
  <si>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</si>
  <si>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</si>
  <si>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</si>
  <si>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</si>
  <si>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</si>
  <si>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</si>
  <si>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</si>
  <si>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</si>
  <si>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</si>
  <si>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</si>
  <si>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</si>
  <si>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</si>
  <si>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</si>
  <si>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</si>
  <si>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</si>
  <si>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</si>
  <si>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</si>
  <si>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</si>
  <si>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</si>
  <si>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</si>
  <si>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</si>
  <si>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</si>
  <si>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</si>
  <si>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</si>
  <si>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</si>
  <si>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</si>
  <si>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</si>
  <si>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</si>
  <si>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</si>
  <si>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</si>
  <si>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</si>
  <si>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</si>
  <si>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</si>
  <si>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</si>
  <si>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</si>
  <si>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</si>
  <si>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</si>
  <si>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</si>
  <si>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</si>
  <si>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</si>
  <si>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</si>
  <si>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</si>
  <si>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</si>
  <si>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</si>
  <si>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</si>
  <si>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</si>
  <si>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</si>
  <si>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</si>
  <si>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</si>
  <si>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</si>
  <si>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</si>
  <si>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</si>
  <si>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</si>
  <si>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</si>
  <si>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</si>
  <si>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</si>
  <si>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</si>
  <si>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</si>
  <si>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</si>
  <si>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</si>
  <si>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</si>
  <si>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</si>
  <si>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</si>
  <si>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</si>
  <si>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</si>
  <si>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</si>
  <si>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</si>
  <si>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</si>
  <si>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</si>
  <si>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</si>
  <si>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</si>
  <si>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</si>
  <si>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</si>
  <si>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</si>
  <si>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</si>
  <si>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</si>
  <si>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</si>
  <si>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</si>
  <si>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</si>
  <si>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</si>
  <si>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</si>
  <si>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</si>
  <si>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</si>
  <si>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</si>
  <si>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</si>
  <si>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</si>
  <si>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</si>
  <si>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</si>
  <si>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</si>
  <si>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</si>
  <si>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</si>
  <si>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</si>
  <si>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</si>
  <si>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</si>
  <si>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</si>
  <si>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</si>
  <si>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</si>
  <si>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</si>
  <si>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</si>
  <si>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</si>
  <si>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</si>
  <si>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</si>
  <si>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</si>
  <si>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</si>
  <si>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</si>
  <si>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</si>
  <si>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</si>
  <si>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</si>
  <si>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</si>
  <si>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</si>
  <si>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</si>
  <si>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</si>
  <si>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</si>
  <si>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</si>
  <si>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</si>
  <si>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</si>
  <si>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</si>
  <si>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</si>
  <si>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</si>
  <si>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</si>
  <si>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</si>
  <si>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</si>
  <si>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</si>
  <si>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</si>
  <si>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</si>
  <si>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</si>
  <si>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</si>
  <si>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</si>
  <si>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</si>
  <si>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</si>
  <si>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</si>
  <si>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</si>
  <si>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</si>
  <si>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</si>
  <si>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</si>
  <si>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</si>
  <si>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</si>
  <si>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</si>
  <si>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</si>
  <si>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</si>
  <si>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</si>
  <si>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</si>
  <si>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</si>
  <si>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</si>
  <si>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</si>
  <si>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</si>
  <si>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</si>
  <si>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</si>
  <si>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</si>
  <si>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</si>
  <si>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</si>
  <si>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</si>
  <si>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</si>
  <si>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</si>
  <si>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</si>
  <si>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</si>
  <si>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</si>
  <si>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</si>
  <si>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</si>
  <si>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</si>
  <si>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</si>
  <si>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</si>
  <si>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</si>
  <si>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</si>
  <si>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</si>
  <si>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</si>
  <si>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</si>
  <si>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</si>
  <si>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</si>
  <si>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</si>
  <si>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</si>
  <si>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</si>
  <si>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</si>
  <si>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</si>
  <si>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</si>
  <si>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</si>
  <si>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</si>
  <si>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</si>
  <si>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</si>
  <si>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</si>
  <si>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</si>
  <si>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</si>
  <si>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</si>
  <si>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</si>
  <si>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</si>
  <si>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</si>
  <si>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</si>
  <si>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</si>
  <si>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</si>
  <si>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</si>
  <si>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</si>
  <si>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</si>
  <si>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</si>
  <si>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</si>
  <si>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</si>
  <si>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</si>
  <si>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</si>
  <si>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</si>
  <si>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</si>
  <si>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</si>
  <si>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</si>
  <si>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</si>
  <si>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</si>
  <si>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</si>
  <si>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</si>
  <si>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</si>
  <si>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</si>
  <si>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</si>
  <si>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</si>
  <si>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</si>
  <si>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</si>
  <si>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</si>
  <si>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</si>
  <si>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</si>
  <si>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</si>
  <si>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</si>
  <si>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</si>
  <si>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</si>
  <si>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</si>
  <si>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</si>
  <si>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</si>
  <si>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</si>
  <si>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</si>
  <si>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</si>
  <si>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</si>
  <si>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</si>
  <si>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</si>
  <si>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</si>
  <si>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</si>
  <si>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</si>
  <si>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</si>
  <si>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</si>
  <si>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</si>
  <si>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</si>
  <si>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</si>
  <si>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</si>
  <si>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</si>
  <si>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</si>
  <si>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</si>
  <si>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</si>
  <si>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</si>
  <si>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</si>
  <si>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</si>
  <si>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</si>
  <si>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</si>
  <si>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</si>
  <si>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</si>
  <si>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</si>
  <si>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</si>
  <si>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</si>
  <si>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</si>
  <si>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</si>
  <si>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</si>
  <si>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</si>
  <si>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</si>
  <si>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</si>
  <si>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</si>
  <si>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</si>
  <si>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</si>
  <si>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</si>
  <si>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</si>
  <si>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</si>
  <si>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</si>
  <si>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</si>
  <si>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</si>
  <si>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</si>
  <si>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</si>
  <si>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</si>
  <si>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</si>
  <si>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</si>
  <si>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</si>
  <si>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</si>
  <si>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</si>
  <si>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</si>
  <si>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</si>
  <si>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</si>
  <si>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</si>
  <si>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</si>
  <si>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</si>
  <si>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</si>
  <si>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</si>
  <si>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</si>
  <si>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</si>
  <si>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</si>
  <si>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</si>
  <si>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</si>
  <si>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</si>
  <si>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</si>
  <si>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</si>
  <si>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</si>
  <si>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</si>
  <si>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</si>
  <si>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</si>
  <si>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</si>
  <si>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</si>
  <si>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</si>
  <si>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</si>
  <si>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</si>
  <si>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</si>
  <si>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</si>
  <si>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</si>
  <si>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</si>
  <si>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</si>
  <si>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</si>
  <si>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</si>
  <si>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</si>
  <si>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</si>
  <si>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</si>
  <si>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</si>
  <si>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</si>
  <si>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</si>
  <si>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</si>
  <si>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</si>
  <si>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</si>
  <si>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</si>
  <si>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</si>
  <si>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</si>
  <si>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</si>
  <si>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</si>
  <si>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</si>
  <si>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</si>
  <si>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</si>
  <si>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</si>
  <si>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</si>
  <si>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</si>
  <si>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</si>
  <si>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</si>
  <si>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</si>
  <si>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</si>
  <si>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</si>
  <si>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</si>
  <si>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</si>
  <si>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</si>
  <si>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</si>
  <si>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</si>
  <si>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</si>
  <si>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</si>
  <si>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</si>
  <si>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</si>
  <si>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</si>
  <si>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</si>
  <si>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</si>
  <si>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</si>
  <si>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</si>
  <si>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</si>
  <si>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</si>
  <si>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</si>
  <si>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</si>
  <si>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</si>
  <si>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</si>
  <si>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</si>
  <si>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</si>
  <si>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</si>
  <si>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</si>
  <si>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</si>
  <si>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</si>
  <si>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</si>
  <si>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</si>
  <si>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</si>
  <si>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</si>
  <si>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</si>
  <si>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</si>
  <si>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</si>
  <si>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</si>
  <si>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</si>
  <si>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</si>
  <si>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</si>
  <si>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</si>
  <si>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</si>
  <si>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</si>
  <si>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</si>
  <si>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</si>
  <si>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</si>
  <si>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</si>
  <si>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</si>
  <si>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</si>
  <si>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</si>
  <si>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</si>
  <si>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</si>
  <si>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</si>
  <si>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</si>
  <si>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</si>
  <si>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</si>
  <si>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</si>
  <si>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</si>
  <si>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</si>
  <si>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</si>
  <si>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</si>
  <si>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</si>
  <si>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</si>
  <si>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</si>
  <si>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</si>
  <si>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</si>
  <si>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</si>
  <si>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</si>
  <si>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</si>
  <si>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</si>
  <si>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</si>
  <si>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</si>
  <si>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</si>
  <si>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</si>
  <si>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</si>
  <si>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</si>
  <si>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</si>
  <si>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</si>
  <si>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</si>
  <si>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</si>
  <si>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</si>
  <si>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</si>
  <si>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</si>
  <si>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</si>
  <si>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</si>
  <si>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</si>
  <si>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</si>
  <si>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</si>
  <si>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</si>
  <si>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</si>
  <si>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</si>
  <si>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</si>
  <si>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</si>
  <si>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</si>
  <si>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</si>
  <si>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</si>
  <si>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</si>
  <si>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</si>
  <si>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</si>
  <si>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</si>
  <si>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</si>
  <si>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</si>
  <si>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</si>
  <si>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</si>
  <si>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</si>
  <si>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</si>
  <si>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</si>
  <si>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</si>
  <si>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</si>
  <si>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</si>
  <si>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</si>
  <si>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</si>
  <si>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</si>
  <si>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</si>
  <si>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</si>
  <si>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</si>
  <si>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</si>
  <si>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</si>
  <si>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</si>
  <si>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</si>
  <si>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</si>
  <si>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</si>
  <si>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</si>
  <si>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</si>
  <si>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</si>
  <si>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</si>
  <si>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</si>
  <si>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</si>
  <si>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</si>
  <si>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</si>
  <si>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</si>
  <si>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</si>
  <si>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</si>
  <si>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</si>
  <si>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</si>
  <si>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</si>
  <si>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</si>
  <si>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</si>
  <si>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</si>
  <si>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</si>
  <si>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</si>
  <si>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</si>
  <si>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</si>
  <si>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</si>
  <si>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</si>
  <si>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</si>
  <si>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</si>
  <si>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</si>
  <si>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</si>
  <si>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</si>
  <si>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</si>
  <si>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</si>
  <si>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</si>
  <si>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</si>
  <si>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</si>
  <si>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</si>
  <si>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</si>
  <si>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</si>
  <si>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</si>
  <si>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</si>
  <si>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</si>
  <si>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</si>
  <si>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</si>
  <si>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</si>
  <si>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</si>
  <si>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</si>
  <si>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</si>
  <si>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</si>
  <si>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</si>
  <si>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</si>
  <si>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</si>
  <si>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</si>
  <si>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</si>
  <si>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</si>
  <si>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</si>
  <si>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</si>
  <si>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</si>
  <si>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</si>
  <si>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</si>
  <si>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</si>
  <si>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</si>
  <si>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</si>
  <si>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</si>
  <si>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</si>
  <si>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</si>
  <si>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</si>
  <si>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</si>
  <si>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</si>
  <si>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</si>
  <si>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</si>
  <si>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</si>
  <si>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</si>
  <si>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</si>
  <si>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</si>
  <si>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</si>
  <si>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</si>
  <si>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</si>
  <si>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</si>
  <si>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</si>
  <si>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</si>
  <si>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</si>
  <si>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</si>
  <si>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</si>
  <si>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</si>
  <si>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</si>
  <si>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</si>
  <si>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</si>
  <si>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</si>
  <si>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</si>
  <si>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</si>
  <si>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</si>
  <si>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</si>
  <si>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</si>
  <si>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</si>
  <si>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</si>
  <si>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</si>
  <si>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</si>
  <si>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</si>
  <si>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</si>
  <si>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</si>
  <si>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</si>
  <si>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</si>
  <si>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</si>
  <si>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</si>
  <si>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</si>
  <si>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</si>
  <si>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</si>
  <si>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</si>
  <si>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</si>
  <si>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</si>
  <si>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</si>
  <si>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</si>
  <si>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</si>
  <si>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</si>
  <si>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</si>
  <si>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</si>
  <si>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</si>
  <si>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</si>
  <si>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</si>
  <si>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</si>
  <si>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</si>
  <si>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</si>
  <si>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</si>
  <si>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</si>
  <si>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</si>
  <si>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</si>
  <si>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</si>
  <si>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</si>
  <si>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</si>
  <si>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</si>
  <si>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</si>
  <si>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</si>
  <si>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</si>
  <si>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</si>
  <si>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</si>
  <si>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</si>
  <si>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</si>
  <si>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</si>
  <si>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</si>
  <si>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</si>
  <si>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</si>
  <si>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</si>
  <si>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</si>
  <si>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</si>
  <si>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</si>
  <si>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</si>
  <si>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</si>
  <si>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</si>
  <si>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</si>
  <si>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</si>
  <si>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</si>
  <si>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</si>
  <si>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</si>
  <si>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</si>
  <si>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</si>
  <si>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</si>
  <si>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</si>
  <si>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</si>
  <si>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</si>
  <si>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</si>
  <si>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</si>
  <si>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</si>
  <si>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</si>
  <si>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</si>
  <si>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</si>
  <si>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</si>
  <si>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</si>
  <si>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</si>
  <si>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</si>
  <si>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</si>
  <si>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</si>
  <si>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</si>
  <si>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</si>
  <si>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</si>
  <si>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</si>
  <si>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</si>
  <si>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</si>
  <si>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</si>
  <si>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</si>
  <si>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</si>
  <si>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</si>
  <si>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</si>
  <si>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</si>
  <si>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</si>
  <si>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</si>
  <si>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</si>
  <si>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</si>
  <si>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</si>
  <si>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</si>
  <si>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</si>
  <si>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</si>
  <si>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</si>
  <si>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</si>
  <si>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</si>
  <si>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</si>
  <si>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</si>
  <si>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</si>
  <si>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</si>
  <si>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</si>
  <si>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</si>
  <si>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</si>
  <si>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</si>
  <si>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</si>
  <si>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</si>
  <si>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</si>
  <si>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</si>
  <si>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</si>
  <si>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</si>
  <si>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</si>
  <si>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</si>
  <si>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</si>
  <si>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</si>
  <si>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</si>
  <si>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</si>
  <si>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</si>
  <si>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</si>
  <si>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</si>
  <si>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</si>
  <si>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</si>
  <si>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</si>
  <si>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</si>
  <si>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</si>
  <si>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</si>
  <si>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</si>
  <si>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</si>
  <si>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</si>
  <si>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</si>
  <si>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</si>
  <si>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</si>
  <si>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</si>
  <si>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</si>
  <si>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</si>
  <si>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</si>
  <si>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</si>
  <si>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</si>
  <si>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</si>
  <si>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</si>
  <si>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</si>
  <si>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</si>
  <si>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</si>
  <si>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</si>
  <si>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</si>
  <si>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</si>
  <si>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</si>
  <si>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</si>
  <si>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</si>
  <si>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</si>
  <si>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</si>
  <si>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</si>
  <si>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</si>
  <si>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</si>
  <si>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</si>
  <si>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</si>
  <si>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</si>
  <si>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</si>
  <si>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</si>
  <si>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</si>
  <si>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</si>
  <si>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</si>
  <si>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</si>
  <si>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</si>
  <si>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</si>
  <si>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</si>
  <si>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</si>
  <si>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</si>
  <si>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</si>
  <si>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</si>
  <si>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</si>
  <si>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</si>
  <si>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</si>
  <si>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</si>
  <si>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</si>
  <si>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</si>
  <si>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</si>
  <si>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</si>
  <si>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</si>
  <si>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</si>
  <si>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</si>
  <si>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</si>
  <si>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</si>
  <si>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</si>
  <si>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</si>
  <si>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</si>
  <si>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</si>
  <si>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</si>
  <si>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</si>
  <si>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</si>
  <si>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</si>
  <si>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</si>
  <si>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</si>
  <si>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</si>
  <si>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</si>
  <si>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</si>
  <si>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</si>
  <si>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</si>
  <si>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</si>
  <si>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</si>
  <si>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</si>
  <si>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</si>
  <si>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</si>
  <si>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</si>
  <si>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</si>
  <si>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</si>
  <si>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</si>
  <si>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</si>
  <si>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</si>
  <si>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</si>
  <si>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</si>
  <si>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</si>
  <si>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</si>
  <si>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</si>
  <si>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</si>
  <si>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</si>
  <si>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</si>
  <si>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</si>
  <si>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</si>
  <si>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</si>
  <si>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</si>
  <si>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</si>
  <si>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</si>
  <si>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</si>
  <si>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</si>
  <si>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</si>
  <si>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</si>
  <si>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</si>
  <si>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</si>
  <si>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</si>
  <si>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</si>
  <si>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</si>
  <si>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</si>
  <si>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</si>
  <si>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</si>
  <si>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</si>
  <si>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</si>
  <si>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</si>
  <si>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</si>
  <si>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</si>
  <si>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</si>
  <si>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</si>
  <si>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</si>
  <si>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</si>
  <si>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</si>
  <si>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</si>
  <si>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</si>
  <si>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</si>
  <si>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</si>
  <si>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</si>
  <si>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</si>
  <si>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</si>
  <si>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</si>
  <si>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</si>
  <si>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</si>
  <si>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</si>
  <si>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</si>
  <si>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</si>
  <si>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</si>
  <si>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</si>
  <si>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</si>
  <si>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</si>
  <si>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</si>
  <si>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</si>
  <si>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</si>
  <si>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</si>
  <si>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</si>
  <si>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</si>
  <si>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</si>
  <si>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</si>
  <si>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</si>
  <si>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</si>
  <si>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</si>
  <si>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</si>
  <si>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</si>
  <si>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</si>
  <si>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</si>
  <si>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</si>
  <si>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</si>
  <si>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</si>
  <si>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</si>
  <si>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</si>
  <si>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</si>
  <si>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</si>
  <si>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</si>
  <si>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</si>
  <si>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</si>
  <si>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</si>
  <si>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</si>
  <si>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</si>
  <si>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</si>
  <si>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</si>
  <si>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</si>
  <si>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</si>
  <si>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</si>
  <si>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</si>
  <si>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</si>
  <si>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</si>
  <si>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</si>
  <si>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</si>
  <si>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</si>
  <si>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</si>
  <si>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</si>
  <si>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</si>
  <si>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</si>
  <si>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</si>
  <si>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</si>
  <si>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</si>
  <si>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</si>
  <si>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</si>
  <si>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</si>
  <si>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</si>
  <si>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</si>
  <si>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</si>
  <si>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</si>
  <si>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</si>
  <si>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</si>
  <si>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</si>
  <si>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</si>
  <si>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</si>
  <si>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</si>
  <si>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</si>
  <si>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</si>
  <si>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</si>
  <si>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</si>
  <si>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</si>
  <si>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</si>
  <si>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</si>
  <si>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</si>
  <si>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</si>
  <si>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</si>
  <si>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</si>
  <si>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</si>
  <si>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</si>
  <si>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</si>
  <si>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</si>
  <si>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</si>
  <si>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</si>
  <si>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</si>
  <si>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</si>
  <si>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</si>
  <si>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</si>
  <si>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</si>
  <si>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</si>
  <si>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</si>
  <si>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</si>
  <si>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</si>
  <si>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</si>
  <si>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</si>
  <si>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</si>
  <si>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</si>
  <si>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</si>
  <si>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</si>
  <si>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</si>
  <si>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</si>
  <si>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</si>
  <si>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</si>
  <si>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</si>
  <si>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</si>
  <si>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</si>
  <si>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</si>
  <si>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</si>
  <si>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</si>
  <si>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</si>
  <si>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</si>
  <si>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</si>
  <si>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</si>
  <si>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</si>
  <si>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</si>
  <si>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</si>
  <si>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</si>
  <si>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</si>
  <si>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</si>
  <si>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</si>
  <si>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</si>
  <si>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</si>
  <si>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</si>
  <si>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</si>
  <si>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</si>
  <si>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</si>
  <si>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</si>
  <si>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</si>
  <si>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</si>
  <si>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</si>
  <si>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</si>
  <si>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</si>
  <si>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</si>
  <si>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</si>
  <si>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</si>
  <si>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</si>
  <si>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</si>
  <si>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</si>
  <si>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</si>
  <si>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</si>
  <si>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</si>
  <si>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</si>
  <si>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</si>
  <si>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</si>
  <si>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</si>
  <si>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</si>
  <si>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</si>
  <si>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</si>
  <si>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</si>
  <si>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</si>
  <si>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</si>
  <si>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</si>
  <si>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</si>
  <si>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</si>
  <si>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</si>
  <si>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</si>
  <si>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</si>
  <si>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</si>
  <si>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</si>
  <si>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</si>
  <si>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</si>
  <si>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</si>
  <si>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</si>
  <si>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</si>
  <si>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</si>
  <si>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</si>
  <si>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</si>
  <si>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</si>
  <si>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</si>
  <si>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</si>
  <si>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</si>
  <si>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</si>
  <si>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</si>
  <si>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</si>
  <si>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</si>
  <si>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</si>
  <si>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</si>
  <si>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</si>
  <si>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</si>
  <si>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</si>
  <si>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</si>
  <si>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</si>
  <si>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</si>
  <si>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</si>
  <si>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</si>
  <si>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</si>
  <si>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</si>
  <si>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</si>
  <si>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</si>
  <si>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</si>
  <si>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</si>
  <si>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</si>
  <si>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</si>
  <si>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</si>
  <si>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</si>
  <si>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</si>
  <si>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</si>
  <si>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</si>
  <si>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</si>
  <si>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</si>
  <si>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</si>
  <si>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</si>
  <si>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</si>
  <si>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</si>
  <si>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</si>
  <si>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</si>
  <si>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</si>
  <si>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</si>
  <si>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</si>
  <si>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</si>
  <si>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</si>
  <si>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</si>
  <si>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</si>
  <si>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</si>
  <si>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</si>
  <si>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</si>
  <si>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</si>
  <si>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</si>
  <si>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</si>
  <si>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</si>
  <si>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</si>
  <si>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</si>
  <si>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</si>
  <si>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</si>
  <si>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</si>
  <si>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</si>
  <si>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</si>
  <si>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</si>
  <si>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</si>
  <si>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</si>
  <si>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</si>
  <si>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</si>
  <si>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</si>
  <si>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</si>
  <si>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</si>
  <si>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</si>
  <si>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</si>
  <si>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</si>
  <si>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</si>
  <si>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</si>
  <si>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</si>
  <si>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</si>
  <si>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</si>
  <si>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</si>
  <si>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</si>
  <si>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</si>
  <si>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</si>
  <si>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</si>
  <si>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</si>
  <si>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</si>
  <si>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</si>
  <si>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</si>
  <si>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</si>
  <si>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</si>
  <si>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</si>
  <si>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</si>
  <si>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</si>
  <si>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</si>
  <si>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</si>
  <si>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</si>
  <si>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</si>
  <si>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</si>
  <si>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</si>
  <si>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</si>
  <si>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</si>
  <si>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</si>
  <si>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</si>
  <si>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</si>
  <si>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</si>
  <si>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</si>
  <si>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</si>
  <si>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</si>
  <si>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</si>
  <si>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</si>
  <si>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</si>
  <si>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</si>
  <si>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</si>
  <si>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</si>
  <si>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</si>
  <si>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</si>
  <si>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</si>
  <si>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</si>
  <si>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</si>
  <si>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</si>
  <si>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</si>
  <si>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</si>
  <si>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</si>
  <si>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</si>
  <si>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</si>
  <si>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</si>
  <si>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</si>
  <si>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</si>
  <si>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</si>
  <si>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</si>
  <si>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</si>
  <si>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</si>
  <si>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</si>
  <si>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</si>
  <si>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</si>
  <si>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</si>
  <si>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</si>
  <si>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</si>
  <si>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</si>
  <si>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</si>
  <si>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</si>
  <si>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</si>
  <si>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</si>
  <si>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</si>
  <si>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</si>
  <si>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</si>
  <si>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</si>
  <si>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</si>
  <si>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</si>
  <si>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</si>
  <si>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</si>
  <si>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</si>
  <si>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</si>
  <si>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</si>
  <si>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</si>
  <si>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</si>
  <si>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</si>
  <si>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</si>
  <si>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</si>
  <si>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</si>
  <si>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</si>
  <si>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</si>
  <si>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</si>
  <si>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</si>
  <si>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</si>
  <si>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</si>
  <si>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</si>
  <si>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</si>
  <si>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</si>
  <si>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</si>
  <si>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</si>
  <si>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</si>
  <si>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</si>
  <si>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</si>
  <si>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</si>
  <si>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</si>
  <si>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</si>
  <si>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</si>
  <si>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</si>
  <si>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</si>
  <si>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</si>
  <si>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</si>
  <si>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</si>
  <si>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</si>
  <si>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</si>
  <si>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</si>
  <si>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</si>
  <si>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</si>
  <si>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</si>
  <si>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</si>
  <si>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</si>
  <si>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</si>
  <si>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</si>
  <si>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</si>
  <si>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</si>
  <si>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</si>
  <si>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</si>
  <si>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</si>
  <si>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</si>
  <si>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</si>
  <si>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</si>
  <si>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</si>
  <si>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</si>
  <si>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</si>
  <si>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</si>
  <si>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</si>
  <si>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</si>
  <si>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</si>
  <si>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</si>
  <si>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</si>
  <si>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</si>
  <si>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</si>
  <si>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</si>
  <si>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</si>
  <si>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</si>
  <si>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</si>
  <si>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</si>
  <si>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</si>
  <si>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</si>
  <si>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</si>
  <si>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</si>
  <si>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</si>
  <si>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</si>
  <si>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</si>
  <si>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</si>
  <si>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</si>
  <si>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</si>
  <si>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</si>
  <si>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</si>
  <si>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</si>
  <si>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</si>
  <si>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</si>
  <si>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</si>
  <si>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</si>
  <si>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</si>
  <si>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</si>
  <si>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</si>
  <si>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</si>
  <si>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</si>
  <si>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</si>
  <si>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</si>
  <si>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</si>
  <si>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</si>
  <si>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</si>
  <si>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</si>
  <si>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</si>
  <si>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</si>
  <si>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</si>
  <si>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</si>
  <si>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</si>
  <si>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</si>
  <si>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</si>
  <si>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</si>
  <si>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</si>
  <si>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</si>
  <si>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</si>
  <si>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</si>
  <si>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</si>
  <si>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</si>
  <si>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</si>
  <si>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</si>
  <si>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</si>
  <si>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</si>
  <si>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</si>
  <si>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</si>
  <si>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</si>
  <si>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</si>
  <si>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</si>
  <si>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</si>
  <si>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</si>
  <si>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</si>
  <si>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</si>
  <si>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</si>
  <si>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</si>
  <si>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</si>
  <si>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</si>
  <si>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</si>
  <si>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</si>
  <si>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</si>
  <si>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</si>
  <si>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</si>
  <si>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</si>
  <si>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</si>
  <si>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</si>
  <si>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</si>
  <si>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</si>
  <si>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</si>
  <si>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</si>
  <si>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</si>
  <si>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</si>
  <si>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</si>
  <si>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</si>
  <si>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</si>
  <si>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</si>
  <si>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</si>
  <si>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</si>
  <si>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</si>
  <si>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</si>
  <si>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</si>
  <si>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</si>
  <si>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</si>
  <si>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</si>
  <si>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</si>
  <si>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</si>
  <si>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</si>
  <si>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</si>
  <si>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</si>
  <si>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</si>
  <si>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</si>
  <si>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</si>
  <si>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</si>
  <si>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</si>
  <si>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</si>
  <si>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</si>
  <si>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</si>
  <si>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</si>
  <si>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</si>
  <si>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</si>
  <si>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</si>
  <si>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</si>
  <si>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</si>
  <si>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</si>
  <si>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</si>
  <si>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</si>
  <si>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</si>
  <si>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</si>
  <si>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</si>
  <si>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</si>
  <si>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</si>
  <si>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</si>
  <si>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</si>
  <si>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</si>
  <si>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</si>
  <si>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</si>
  <si>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</si>
  <si>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</si>
  <si>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</si>
  <si>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</si>
  <si>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</si>
  <si>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</si>
  <si>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</si>
  <si>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</si>
  <si>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</si>
  <si>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</si>
  <si>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</si>
  <si>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</si>
  <si>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</si>
  <si>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</si>
  <si>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</si>
  <si>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</si>
  <si>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</si>
  <si>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</si>
  <si>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</si>
  <si>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</si>
  <si>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</si>
  <si>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</si>
  <si>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</si>
  <si>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</si>
  <si>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</si>
  <si>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</si>
  <si>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</si>
  <si>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</si>
  <si>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</si>
  <si>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</si>
  <si>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</si>
  <si>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</si>
  <si>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</si>
  <si>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</si>
  <si>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</si>
  <si>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</si>
  <si>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</si>
  <si>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</si>
  <si>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</si>
  <si>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</si>
  <si>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</si>
  <si>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</si>
  <si>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</si>
  <si>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</si>
  <si>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</si>
  <si>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</si>
  <si>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</si>
  <si>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</si>
  <si>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</si>
  <si>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</si>
  <si>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</si>
  <si>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</si>
  <si>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</si>
  <si>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</si>
  <si>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</si>
  <si>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</si>
  <si>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</si>
  <si>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</si>
  <si>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</si>
  <si>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</si>
  <si>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</si>
  <si>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</si>
  <si>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</si>
  <si>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</si>
  <si>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</si>
  <si>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</si>
  <si>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</si>
  <si>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</si>
  <si>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</si>
  <si>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</si>
  <si>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</si>
  <si>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</si>
  <si>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</si>
  <si>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</si>
  <si>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</si>
  <si>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</si>
  <si>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</si>
  <si>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</si>
  <si>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</si>
  <si>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</si>
  <si>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</si>
  <si>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</si>
  <si>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</si>
  <si>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</si>
  <si>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</si>
  <si>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</si>
  <si>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</si>
  <si>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</si>
  <si>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</si>
  <si>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</si>
  <si>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</si>
  <si>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</si>
  <si>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</si>
  <si>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</si>
  <si>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</si>
  <si>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</si>
  <si>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</si>
  <si>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</si>
  <si>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</si>
  <si>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</si>
  <si>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</si>
  <si>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</si>
  <si>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</si>
  <si>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</si>
  <si>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</si>
  <si>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</si>
  <si>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</si>
  <si>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</si>
  <si>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</si>
  <si>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</si>
  <si>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</si>
  <si>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</si>
  <si>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</si>
  <si>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</si>
  <si>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</si>
  <si>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</si>
  <si>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</si>
  <si>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</si>
  <si>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</si>
  <si>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</si>
  <si>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</si>
  <si>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</si>
  <si>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</si>
  <si>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</si>
  <si>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</si>
  <si>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</si>
  <si>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</si>
  <si>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</si>
  <si>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</si>
  <si>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</si>
  <si>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</si>
  <si>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</si>
  <si>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</si>
  <si>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</si>
  <si>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</si>
  <si>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</si>
  <si>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</si>
  <si>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</si>
  <si>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</si>
  <si>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</si>
  <si>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</si>
  <si>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</si>
  <si>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</si>
  <si>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</si>
  <si>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</si>
  <si>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</si>
  <si>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</si>
  <si>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</si>
  <si>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</si>
  <si>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</si>
  <si>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</si>
  <si>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</si>
  <si>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</si>
  <si>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</si>
  <si>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</si>
  <si>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</si>
  <si>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</si>
  <si>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</si>
  <si>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</si>
  <si>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</si>
  <si>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</si>
  <si>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</si>
  <si>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</si>
  <si>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</si>
  <si>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</si>
  <si>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</si>
  <si>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</si>
  <si>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</si>
  <si>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</si>
  <si>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</si>
  <si>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</si>
  <si>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</si>
  <si>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</si>
  <si>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</si>
  <si>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</si>
  <si>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</si>
  <si>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</si>
  <si>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</si>
  <si>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</si>
  <si>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</si>
  <si>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</si>
  <si>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</si>
  <si>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</si>
  <si>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</si>
  <si>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</si>
  <si>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</si>
  <si>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</si>
  <si>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</si>
  <si>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</si>
  <si>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</si>
  <si>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</si>
  <si>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</si>
  <si>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</si>
  <si>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</si>
  <si>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</si>
  <si>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</si>
  <si>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</si>
  <si>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</si>
  <si>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</si>
  <si>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</si>
  <si>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</si>
  <si>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</si>
  <si>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</si>
  <si>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</si>
  <si>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</si>
  <si>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</si>
  <si>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</si>
  <si>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</si>
  <si>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</si>
  <si>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</si>
  <si>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</si>
  <si>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</si>
  <si>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</si>
  <si>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</si>
  <si>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</si>
  <si>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</si>
  <si>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</si>
  <si>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</si>
  <si>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</si>
  <si>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</si>
  <si>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</si>
  <si>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</si>
  <si>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</si>
  <si>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</si>
  <si>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</si>
  <si>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</si>
  <si>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</si>
  <si>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</si>
  <si>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</si>
  <si>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</si>
  <si>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</si>
  <si>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</si>
  <si>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</si>
  <si>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</si>
  <si>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</si>
  <si>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</si>
  <si>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</si>
  <si>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</si>
  <si>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</si>
  <si>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</si>
  <si>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</si>
  <si>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</si>
  <si>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</si>
  <si>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</si>
  <si>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</si>
  <si>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</si>
  <si>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</si>
  <si>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</si>
  <si>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</si>
  <si>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</si>
  <si>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</si>
  <si>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</si>
  <si>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</si>
  <si>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</si>
  <si>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</si>
  <si>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</si>
  <si>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</si>
  <si>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</si>
  <si>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</si>
  <si>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</si>
  <si>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</si>
  <si>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</si>
  <si>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</si>
  <si>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</si>
  <si>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</si>
  <si>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</si>
  <si>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</si>
  <si>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</si>
  <si>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</si>
  <si>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</si>
  <si>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</si>
  <si>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</si>
  <si>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</si>
  <si>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</si>
  <si>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</si>
  <si>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</si>
  <si>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</si>
  <si>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</si>
  <si>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</si>
  <si>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</si>
  <si>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</si>
  <si>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</si>
  <si>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</si>
  <si>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</si>
  <si>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</si>
  <si>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</si>
  <si>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</si>
  <si>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</si>
  <si>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</si>
  <si>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</si>
  <si>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</si>
  <si>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</si>
  <si>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</si>
  <si>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</si>
  <si>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</si>
  <si>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</si>
  <si>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</si>
  <si>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</si>
  <si>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</si>
  <si>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</si>
  <si>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</si>
  <si>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</si>
  <si>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</si>
  <si>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</si>
  <si>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</si>
  <si>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</si>
  <si>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</si>
  <si>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</si>
  <si>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</si>
  <si>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</si>
  <si>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</si>
  <si>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</si>
  <si>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</si>
  <si>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</si>
  <si>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</si>
  <si>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</si>
  <si>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</si>
  <si>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</si>
  <si>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</si>
  <si>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</si>
  <si>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</si>
  <si>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</si>
  <si>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</si>
  <si>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</si>
  <si>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</si>
  <si>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</si>
  <si>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</si>
  <si>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</si>
  <si>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</si>
  <si>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</si>
  <si>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</si>
  <si>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</si>
  <si>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</si>
  <si>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</si>
  <si>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</si>
  <si>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</si>
  <si>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</si>
  <si>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</si>
  <si>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</si>
  <si>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</si>
  <si>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</si>
  <si>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</si>
  <si>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</si>
  <si>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</si>
  <si>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</si>
  <si>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</si>
  <si>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</si>
  <si>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</si>
  <si>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</si>
  <si>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</si>
  <si>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</si>
  <si>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</si>
  <si>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</si>
  <si>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</si>
  <si>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</si>
  <si>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</si>
  <si>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</si>
  <si>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</si>
  <si>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</si>
  <si>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</si>
  <si>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</si>
  <si>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</si>
  <si>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</si>
  <si>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</si>
  <si>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</si>
  <si>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</si>
  <si>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</si>
  <si>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</si>
  <si>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</si>
  <si>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</si>
  <si>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</si>
  <si>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</si>
  <si>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</si>
  <si>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</si>
  <si>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</si>
  <si>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</si>
  <si>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</si>
  <si>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</si>
  <si>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</si>
  <si>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</si>
  <si>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</si>
  <si>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</si>
  <si>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</si>
  <si>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</si>
  <si>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</si>
  <si>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</si>
  <si>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</si>
  <si>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</si>
  <si>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</si>
  <si>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</si>
  <si>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</si>
  <si>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</si>
  <si>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</si>
  <si>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</si>
  <si>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</si>
  <si>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</si>
  <si>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</si>
  <si>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</si>
  <si>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</si>
  <si>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</si>
  <si>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</si>
  <si>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</si>
  <si>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</si>
  <si>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</si>
  <si>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</si>
  <si>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</si>
  <si>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</si>
  <si>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</si>
  <si>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</si>
  <si>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</si>
  <si>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</si>
  <si>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</si>
  <si>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</si>
  <si>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</si>
  <si>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</si>
  <si>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</si>
  <si>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</si>
  <si>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</si>
  <si>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</si>
  <si>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</si>
  <si>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</si>
  <si>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</si>
  <si>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</si>
  <si>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</si>
  <si>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</si>
  <si>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</si>
  <si>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</si>
  <si>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</si>
  <si>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</si>
  <si>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</si>
  <si>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</si>
  <si>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</si>
  <si>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</si>
  <si>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</si>
  <si>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</si>
  <si>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</si>
  <si>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</si>
  <si>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</si>
  <si>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</si>
  <si>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</si>
  <si>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</si>
  <si>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</si>
  <si>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</si>
  <si>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</si>
  <si>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</si>
  <si>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</si>
  <si>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</si>
  <si>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</si>
  <si>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</si>
  <si>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</si>
  <si>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</si>
  <si>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</si>
  <si>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</si>
  <si>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</si>
  <si>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</si>
  <si>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</si>
  <si>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</si>
  <si>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</si>
  <si>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</si>
  <si>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</si>
  <si>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</si>
  <si>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</si>
  <si>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</si>
  <si>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</si>
  <si>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</si>
  <si>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</si>
  <si>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</si>
  <si>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</si>
  <si>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</si>
  <si>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</si>
  <si>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</si>
  <si>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</si>
  <si>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</si>
  <si>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</si>
  <si>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</si>
  <si>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</si>
  <si>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</si>
  <si>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</si>
  <si>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</si>
  <si>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</si>
  <si>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</si>
  <si>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</si>
  <si>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</si>
  <si>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</si>
  <si>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</si>
  <si>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</si>
  <si>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</si>
  <si>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</si>
  <si>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</si>
  <si>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</si>
  <si>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</si>
  <si>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</si>
  <si>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</si>
  <si>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</si>
  <si>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</si>
  <si>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</si>
  <si>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</si>
  <si>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</si>
  <si>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</si>
  <si>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</si>
  <si>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</si>
  <si>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</si>
  <si>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</si>
  <si>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</si>
  <si>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</si>
  <si>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</si>
  <si>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</si>
  <si>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</si>
  <si>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</si>
  <si>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</si>
  <si>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</si>
  <si>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</si>
  <si>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</si>
  <si>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</si>
  <si>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</si>
  <si>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</si>
  <si>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</si>
  <si>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</si>
  <si>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</si>
  <si>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</si>
  <si>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</si>
  <si>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</si>
  <si>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</si>
  <si>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</si>
  <si>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</si>
  <si>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</si>
  <si>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</si>
  <si>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</si>
  <si>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</si>
  <si>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</si>
  <si>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</si>
  <si>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</si>
  <si>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</si>
  <si>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</si>
  <si>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</si>
  <si>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</si>
  <si>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</si>
  <si>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</si>
  <si>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</si>
  <si>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</si>
  <si>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</si>
  <si>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</si>
  <si>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</si>
  <si>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</si>
  <si>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</si>
  <si>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</si>
  <si>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</si>
  <si>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</si>
  <si>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</si>
  <si>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</si>
  <si>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</si>
  <si>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</si>
  <si>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</si>
  <si>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</si>
  <si>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</si>
  <si>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</si>
  <si>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</si>
  <si>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</si>
  <si>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</si>
  <si>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</si>
  <si>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</si>
  <si>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</si>
  <si>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</si>
  <si>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</si>
  <si>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</si>
  <si>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</si>
  <si>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</si>
  <si>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</si>
  <si>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</si>
  <si>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</si>
  <si>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</si>
  <si>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</si>
  <si>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</si>
  <si>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</si>
  <si>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</si>
  <si>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</si>
  <si>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</si>
  <si>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</si>
  <si>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</si>
  <si>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</si>
  <si>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</si>
  <si>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</si>
  <si>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</si>
  <si>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</si>
  <si>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</si>
  <si>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</si>
  <si>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</si>
  <si>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</si>
  <si>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</si>
  <si>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</si>
  <si>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</si>
  <si>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</si>
  <si>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</si>
  <si>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</si>
  <si>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</si>
  <si>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</si>
  <si>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</si>
  <si>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</si>
  <si>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</si>
  <si>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</si>
  <si>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</si>
  <si>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</si>
  <si>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</si>
  <si>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</si>
  <si>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</si>
  <si>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</si>
  <si>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</si>
  <si>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</si>
  <si>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</si>
  <si>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</si>
  <si>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</si>
  <si>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</si>
  <si>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</si>
  <si>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</si>
  <si>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</si>
  <si>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</si>
  <si>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</si>
  <si>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</si>
  <si>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</si>
  <si>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</si>
  <si>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</si>
  <si>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</si>
  <si>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</si>
  <si>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</si>
  <si>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</si>
  <si>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</si>
  <si>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</si>
  <si>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</si>
  <si>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</si>
  <si>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</si>
  <si>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</si>
  <si>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</si>
  <si>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</si>
  <si>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</si>
  <si>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</si>
  <si>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</si>
  <si>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</si>
  <si>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</si>
  <si>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</si>
  <si>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</si>
  <si>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</si>
  <si>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</si>
  <si>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</si>
  <si>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</si>
  <si>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</si>
  <si>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</si>
  <si>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</si>
  <si>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</si>
  <si>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</si>
  <si>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</si>
  <si>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</si>
  <si>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</si>
  <si>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</si>
  <si>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</si>
  <si>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</si>
  <si>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</si>
  <si>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</si>
  <si>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</si>
  <si>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</si>
  <si>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</si>
  <si>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</si>
  <si>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</si>
  <si>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</si>
  <si>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</si>
  <si>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</si>
  <si>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</si>
  <si>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</si>
  <si>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</si>
  <si>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</si>
  <si>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</si>
  <si>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</si>
  <si>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</si>
  <si>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</si>
  <si>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</si>
  <si>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</si>
  <si>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</si>
  <si>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</si>
  <si>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</si>
  <si>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</si>
  <si>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</si>
  <si>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</si>
  <si>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</si>
  <si>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</si>
  <si>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</si>
  <si>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</si>
  <si>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</si>
  <si>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</si>
  <si>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</si>
  <si>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</si>
  <si>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</si>
  <si>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</si>
  <si>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</si>
  <si>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</si>
  <si>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</si>
  <si>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</si>
  <si>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</si>
  <si>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</si>
  <si>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</si>
  <si>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</si>
  <si>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</si>
  <si>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</si>
  <si>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</si>
  <si>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</si>
  <si>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</si>
  <si>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</si>
  <si>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</si>
  <si>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</si>
  <si>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</si>
  <si>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</si>
  <si>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</si>
  <si>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</si>
  <si>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</si>
  <si>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</si>
  <si>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</si>
  <si>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</si>
  <si>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</si>
  <si>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</si>
  <si>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</si>
  <si>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</si>
  <si>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</si>
  <si>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</si>
  <si>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</si>
  <si>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</si>
  <si>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</si>
  <si>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</si>
  <si>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</si>
  <si>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</si>
  <si>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</si>
  <si>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</si>
  <si>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</si>
  <si>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</si>
  <si>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</si>
  <si>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</si>
  <si>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</si>
  <si>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</si>
  <si>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</si>
  <si>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</si>
  <si>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</si>
  <si>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</si>
  <si>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</si>
  <si>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</si>
  <si>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</si>
  <si>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</si>
  <si>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</si>
  <si>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</si>
  <si>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</si>
  <si>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</si>
  <si>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</si>
  <si>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</si>
  <si>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</si>
  <si>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</si>
  <si>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</si>
  <si>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</si>
  <si>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</si>
  <si>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</si>
  <si>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</si>
  <si>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</si>
  <si>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</si>
  <si>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</si>
  <si>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</si>
  <si>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</si>
  <si>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</si>
  <si>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</si>
  <si>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</si>
  <si>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</si>
  <si>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</si>
  <si>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</si>
  <si>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</si>
  <si>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</si>
  <si>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</si>
  <si>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</si>
  <si>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</si>
  <si>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</si>
  <si>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</si>
  <si>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</si>
  <si>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</si>
  <si>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</si>
  <si>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</si>
  <si>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</si>
  <si>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</si>
  <si>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</si>
  <si>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</si>
  <si>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</si>
  <si>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</si>
  <si>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</si>
  <si>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</si>
  <si>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</si>
  <si>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</si>
  <si>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</si>
  <si>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</si>
  <si>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</si>
  <si>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</si>
  <si>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</si>
  <si>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</si>
  <si>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</si>
  <si>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</si>
  <si>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</si>
  <si>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</si>
  <si>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</si>
  <si>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</si>
  <si>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</si>
  <si>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</si>
  <si>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</si>
  <si>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</si>
  <si>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</si>
  <si>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</si>
  <si>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</si>
  <si>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</si>
  <si>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</si>
  <si>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</si>
  <si>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</si>
  <si>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</si>
  <si>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</si>
  <si>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</si>
  <si>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</si>
  <si>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</si>
  <si>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</si>
  <si>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</si>
  <si>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</si>
  <si>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</si>
  <si>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</si>
  <si>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</si>
  <si>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</si>
  <si>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</si>
  <si>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</si>
  <si>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</si>
  <si>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</si>
  <si>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</si>
  <si>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</si>
  <si>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</si>
  <si>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</si>
  <si>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</si>
  <si>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</si>
  <si>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</si>
  <si>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</si>
  <si>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</si>
  <si>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</si>
  <si>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</si>
  <si>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</si>
  <si>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</si>
  <si>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</si>
  <si>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</si>
  <si>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</si>
  <si>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</si>
  <si>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</si>
  <si>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</si>
  <si>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</si>
  <si>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</si>
  <si>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</si>
  <si>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</si>
  <si>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</si>
  <si>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</si>
  <si>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</si>
  <si>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</si>
  <si>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</si>
  <si>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</si>
  <si>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</si>
  <si>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</si>
  <si>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</si>
  <si>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</si>
  <si>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</si>
  <si>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</si>
  <si>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</si>
  <si>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</si>
  <si>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</si>
  <si>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</si>
  <si>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</si>
  <si>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</si>
  <si>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</si>
  <si>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</si>
  <si>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</si>
  <si>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</si>
  <si>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</si>
  <si>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</si>
  <si>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</si>
  <si>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</si>
  <si>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</si>
  <si>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</si>
  <si>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</si>
  <si>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</si>
  <si>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</si>
  <si>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</si>
  <si>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</si>
  <si>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</si>
  <si>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</si>
  <si>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</si>
  <si>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</si>
  <si>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</si>
  <si>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</si>
  <si>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</si>
  <si>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</si>
  <si>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</si>
  <si>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</si>
  <si>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</si>
  <si>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</si>
  <si>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</si>
  <si>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</si>
  <si>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</si>
  <si>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</si>
  <si>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</si>
  <si>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</si>
  <si>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</si>
  <si>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</si>
  <si>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</si>
  <si>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</si>
  <si>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</si>
  <si>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</si>
  <si>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</si>
  <si>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</si>
  <si>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</si>
  <si>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</si>
  <si>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</si>
  <si>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</si>
  <si>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</si>
  <si>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</si>
  <si>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</si>
  <si>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</si>
  <si>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</si>
  <si>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</si>
  <si>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</si>
  <si>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</si>
  <si>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</si>
  <si>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</si>
  <si>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</si>
  <si>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</si>
  <si>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</si>
  <si>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</si>
  <si>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</si>
  <si>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</si>
  <si>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</si>
  <si>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</si>
  <si>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</si>
  <si>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</si>
  <si>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</si>
  <si>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</si>
  <si>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</si>
  <si>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</si>
  <si>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</si>
  <si>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</si>
  <si>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</si>
  <si>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</si>
  <si>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</si>
  <si>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</si>
  <si>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</si>
  <si>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</si>
  <si>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</si>
  <si>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</si>
  <si>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</si>
  <si>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</si>
  <si>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</si>
  <si>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</si>
  <si>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</si>
  <si>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</si>
  <si>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</si>
  <si>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</si>
  <si>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</si>
  <si>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</si>
  <si>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</si>
  <si>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</si>
  <si>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</si>
  <si>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</si>
  <si>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</si>
  <si>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</si>
  <si>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</si>
  <si>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</si>
  <si>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</si>
  <si>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</si>
  <si>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</si>
  <si>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</si>
  <si>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</si>
  <si>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</si>
  <si>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</si>
  <si>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</si>
  <si>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</si>
  <si>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</si>
  <si>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</si>
  <si>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</si>
  <si>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</si>
  <si>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</si>
  <si>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</si>
  <si>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</si>
  <si>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</si>
  <si>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</si>
  <si>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</si>
  <si>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</si>
  <si>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</si>
  <si>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</si>
  <si>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</si>
  <si>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</si>
  <si>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</si>
  <si>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</si>
  <si>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</si>
  <si>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</si>
  <si>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</si>
  <si>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</si>
  <si>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</si>
  <si>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</si>
  <si>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</si>
  <si>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</si>
  <si>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</si>
  <si>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</si>
  <si>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</si>
  <si>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</si>
  <si>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</si>
  <si>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</si>
  <si>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</si>
  <si>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</si>
  <si>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</si>
  <si>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</si>
  <si>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</si>
  <si>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</si>
  <si>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</si>
  <si>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</si>
  <si>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</si>
  <si>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</si>
  <si>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</si>
  <si>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</si>
  <si>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</si>
  <si>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</si>
  <si>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</si>
  <si>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</si>
  <si>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</si>
  <si>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</si>
  <si>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</si>
  <si>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</si>
  <si>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</si>
  <si>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</si>
  <si>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</si>
  <si>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</si>
  <si>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</si>
  <si>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</si>
  <si>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</si>
  <si>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</si>
  <si>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</si>
  <si>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</si>
  <si>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</si>
  <si>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</si>
  <si>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</si>
  <si>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</si>
  <si>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</si>
  <si>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</si>
  <si>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</si>
  <si>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</si>
  <si>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</si>
  <si>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</si>
  <si>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</si>
  <si>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</si>
  <si>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</si>
  <si>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</si>
  <si>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</si>
  <si>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</si>
  <si>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</si>
  <si>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</si>
  <si>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</si>
  <si>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</si>
  <si>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</si>
  <si>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</si>
  <si>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</si>
  <si>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</si>
  <si>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</si>
  <si>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</si>
  <si>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</si>
  <si>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</si>
  <si>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</si>
  <si>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</si>
  <si>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</si>
  <si>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</si>
  <si>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</si>
  <si>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</si>
  <si>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</si>
  <si>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</si>
  <si>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</si>
  <si>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</si>
  <si>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</si>
  <si>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</si>
  <si>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</si>
  <si>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</si>
  <si>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</si>
  <si>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</si>
  <si>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</si>
  <si>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</si>
  <si>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</si>
  <si>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</si>
  <si>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</si>
  <si>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</si>
  <si>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</si>
  <si>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</si>
  <si>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</si>
  <si>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</si>
  <si>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</si>
  <si>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</si>
  <si>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</si>
  <si>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</si>
  <si>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</si>
  <si>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</si>
  <si>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</si>
  <si>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</si>
  <si>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</si>
  <si>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</si>
  <si>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</si>
  <si>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</si>
  <si>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</si>
  <si>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</si>
  <si>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</si>
  <si>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</si>
  <si>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</si>
  <si>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</si>
  <si>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</si>
  <si>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</si>
  <si>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</si>
  <si>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</si>
  <si>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</si>
  <si>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</si>
  <si>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</si>
  <si>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</si>
  <si>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</si>
  <si>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</si>
  <si>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</si>
  <si>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</si>
  <si>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</si>
  <si>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</si>
  <si>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</si>
  <si>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</si>
  <si>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</si>
  <si>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</si>
  <si>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</si>
  <si>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</si>
  <si>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</si>
  <si>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</si>
  <si>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</si>
  <si>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</si>
  <si>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</si>
  <si>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</si>
  <si>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</si>
  <si>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</si>
  <si>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</si>
  <si>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</si>
  <si>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</si>
  <si>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</si>
  <si>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</si>
  <si>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</si>
  <si>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</si>
  <si>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</si>
  <si>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</si>
  <si>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</si>
  <si>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</si>
  <si>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</si>
  <si>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</si>
  <si>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</si>
  <si>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</si>
  <si>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</si>
  <si>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</si>
  <si>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</si>
  <si>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</si>
  <si>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</si>
  <si>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</si>
  <si>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</si>
  <si>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</si>
  <si>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</si>
  <si>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</si>
  <si>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</si>
  <si>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</si>
  <si>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</si>
  <si>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</si>
  <si>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</si>
  <si>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</si>
  <si>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</si>
  <si>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</si>
  <si>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</si>
  <si>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</si>
  <si>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</si>
  <si>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</si>
  <si>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</si>
  <si>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</si>
  <si>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</si>
  <si>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</si>
  <si>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</si>
  <si>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</si>
  <si>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</si>
  <si>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</si>
  <si>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</si>
  <si>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</si>
  <si>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</si>
  <si>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</si>
  <si>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</si>
  <si>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</si>
  <si>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</si>
  <si>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</si>
  <si>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</si>
  <si>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</si>
  <si>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</si>
  <si>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</si>
  <si>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</si>
  <si>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</si>
  <si>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</si>
  <si>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</si>
  <si>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</si>
  <si>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</si>
  <si>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</si>
  <si>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</si>
  <si>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</si>
  <si>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</si>
  <si>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</si>
  <si>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</si>
  <si>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</si>
  <si>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</si>
  <si>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</si>
  <si>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</si>
  <si>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</si>
  <si>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</si>
  <si>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</si>
  <si>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</si>
  <si>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</si>
  <si>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</si>
  <si>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</si>
  <si>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</si>
  <si>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</si>
  <si>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</si>
  <si>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</si>
  <si>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</si>
  <si>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</si>
  <si>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</si>
  <si>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</si>
  <si>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</si>
  <si>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</si>
  <si>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</si>
  <si>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</si>
  <si>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</si>
  <si>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</si>
  <si>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</si>
  <si>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</si>
  <si>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</si>
  <si>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</si>
  <si>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</si>
  <si>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</si>
  <si>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</si>
  <si>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</si>
  <si>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</si>
  <si>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</si>
  <si>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</si>
  <si>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</si>
  <si>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</si>
  <si>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</si>
  <si>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</si>
  <si>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</si>
  <si>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</si>
  <si>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</si>
  <si>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</si>
  <si>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</si>
  <si>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</si>
  <si>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</si>
  <si>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</si>
  <si>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</si>
  <si>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</si>
  <si>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</si>
  <si>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</si>
  <si>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</si>
  <si>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</si>
  <si>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</si>
  <si>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</si>
  <si>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</si>
  <si>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</si>
  <si>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</si>
  <si>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</si>
  <si>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</si>
  <si>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</si>
  <si>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</si>
  <si>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</si>
  <si>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</si>
  <si>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</si>
  <si>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</si>
  <si>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</si>
  <si>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</si>
  <si>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</si>
  <si>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</si>
  <si>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</si>
  <si>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</si>
  <si>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</si>
  <si>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</si>
  <si>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</si>
  <si>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</si>
  <si>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</si>
  <si>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</si>
  <si>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</si>
  <si>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</si>
  <si>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</si>
  <si>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</si>
  <si>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</si>
  <si>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</si>
  <si>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</si>
  <si>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</si>
  <si>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</si>
  <si>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</si>
  <si>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</si>
  <si>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</si>
  <si>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</si>
  <si>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</si>
  <si>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</si>
  <si>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</si>
  <si>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</si>
  <si>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</si>
  <si>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</si>
  <si>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</si>
  <si>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</si>
  <si>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</si>
  <si>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</si>
  <si>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</si>
  <si>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</si>
  <si>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</si>
  <si>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</si>
  <si>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</si>
  <si>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</si>
  <si>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</si>
  <si>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</si>
  <si>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</si>
  <si>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</si>
  <si>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</si>
  <si>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</si>
  <si>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</si>
  <si>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</si>
  <si>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</si>
  <si>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</si>
  <si>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</si>
  <si>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</si>
  <si>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</si>
  <si>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</si>
  <si>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</si>
  <si>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</si>
  <si>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</si>
  <si>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</si>
  <si>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</si>
  <si>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</si>
  <si>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</si>
  <si>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</si>
  <si>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</si>
  <si>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</si>
  <si>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</si>
  <si>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</si>
  <si>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</si>
  <si>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</si>
  <si>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</si>
  <si>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</si>
  <si>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</si>
  <si>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</si>
  <si>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</si>
  <si>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</si>
  <si>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</si>
  <si>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</si>
  <si>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</si>
  <si>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</si>
  <si>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</si>
  <si>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</si>
  <si>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</si>
  <si>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</si>
  <si>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</si>
  <si>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</si>
  <si>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</si>
  <si>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</si>
  <si>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</si>
  <si>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</si>
  <si>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</si>
  <si>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</si>
  <si>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</si>
  <si>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</si>
  <si>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</si>
  <si>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</si>
  <si>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</si>
  <si>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</si>
  <si>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</si>
  <si>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</si>
  <si>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</si>
  <si>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</si>
  <si>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</si>
  <si>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</si>
  <si>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</si>
  <si>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</si>
  <si>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</si>
  <si>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</si>
  <si>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</si>
  <si>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</si>
  <si>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</si>
  <si>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</si>
  <si>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</si>
  <si>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</si>
  <si>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</si>
  <si>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</si>
  <si>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</si>
  <si>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</si>
  <si>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</si>
  <si>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</si>
  <si>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</si>
  <si>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</si>
  <si>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</si>
  <si>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</si>
  <si>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</si>
  <si>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</si>
  <si>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</si>
  <si>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</si>
  <si>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</si>
  <si>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</si>
  <si>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</si>
  <si>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</si>
  <si>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</si>
  <si>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</si>
  <si>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</si>
  <si>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</si>
  <si>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</si>
  <si>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</si>
  <si>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</si>
  <si>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</si>
  <si>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</si>
  <si>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</si>
  <si>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</si>
  <si>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</si>
  <si>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</si>
  <si>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</si>
  <si>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</si>
  <si>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</si>
  <si>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</si>
  <si>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</si>
  <si>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</si>
  <si>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</si>
  <si>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</si>
  <si>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</si>
  <si>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</si>
  <si>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</si>
  <si>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</si>
  <si>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</si>
  <si>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</si>
  <si>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</si>
  <si>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</si>
  <si>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</si>
  <si>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</si>
  <si>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</si>
  <si>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</si>
  <si>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</si>
  <si>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</si>
  <si>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</si>
  <si>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</si>
  <si>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</si>
  <si>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</si>
  <si>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</si>
  <si>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</si>
  <si>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</si>
  <si>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</si>
  <si>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</si>
  <si>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</si>
  <si>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</si>
  <si>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</si>
  <si>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</si>
  <si>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</si>
  <si>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</si>
  <si>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</si>
  <si>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</si>
  <si>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</si>
  <si>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</si>
  <si>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</si>
  <si>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</si>
  <si>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</si>
  <si>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</si>
  <si>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</si>
  <si>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</si>
  <si>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</si>
  <si>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</si>
  <si>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</si>
  <si>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</si>
  <si>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</si>
  <si>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</si>
  <si>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</si>
  <si>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</si>
  <si>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</si>
  <si>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</si>
  <si>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</si>
  <si>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</si>
  <si>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</si>
  <si>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</si>
  <si>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</si>
  <si>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</si>
  <si>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</si>
  <si>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</si>
  <si>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</si>
  <si>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</si>
  <si>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</si>
  <si>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</si>
  <si>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</si>
  <si>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</si>
  <si>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</si>
  <si>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</si>
  <si>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</si>
  <si>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</si>
  <si>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</si>
  <si>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</si>
  <si>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</si>
  <si>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</si>
  <si>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</si>
  <si>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</si>
  <si>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</si>
  <si>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</si>
  <si>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</si>
  <si>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</si>
  <si>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</si>
  <si>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</si>
  <si>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</si>
  <si>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</si>
  <si>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</si>
  <si>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</si>
  <si>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</si>
  <si>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</si>
  <si>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</si>
  <si>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</si>
  <si>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</si>
  <si>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</si>
  <si>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</si>
  <si>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</si>
  <si>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</si>
  <si>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</si>
  <si>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</si>
  <si>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</si>
  <si>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</si>
  <si>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</si>
  <si>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</si>
  <si>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</si>
  <si>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</si>
  <si>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</si>
  <si>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</si>
  <si>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</si>
  <si>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</si>
  <si>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</si>
  <si>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</si>
  <si>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</si>
  <si>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</si>
  <si>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</si>
  <si>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</si>
  <si>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</si>
  <si>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</si>
  <si>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</si>
  <si>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</si>
  <si>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</si>
  <si>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</si>
  <si>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</si>
  <si>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</si>
  <si>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</si>
  <si>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</si>
  <si>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</si>
  <si>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</si>
  <si>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</si>
  <si>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</si>
  <si>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</si>
  <si>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</si>
  <si>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</si>
  <si>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</si>
  <si>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</si>
  <si>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</si>
  <si>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</si>
  <si>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</si>
  <si>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</si>
  <si>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</si>
  <si>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</si>
  <si>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</si>
  <si>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</si>
  <si>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</si>
  <si>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</si>
  <si>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</si>
  <si>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</si>
  <si>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</si>
  <si>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</si>
  <si>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</si>
  <si>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</si>
  <si>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</si>
  <si>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</si>
  <si>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</si>
  <si>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</si>
  <si>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</si>
  <si>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</si>
  <si>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</si>
  <si>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</si>
  <si>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</si>
  <si>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</si>
  <si>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</si>
  <si>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</si>
  <si>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</si>
  <si>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</si>
  <si>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</si>
  <si>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</si>
  <si>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</si>
  <si>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</si>
  <si>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</si>
  <si>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</si>
  <si>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</si>
  <si>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</si>
  <si>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</si>
  <si>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</si>
  <si>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</si>
  <si>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</si>
  <si>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</si>
  <si>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</si>
  <si>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</si>
  <si>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</si>
  <si>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</si>
  <si>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</si>
  <si>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</si>
  <si>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</si>
  <si>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</si>
  <si>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</si>
  <si>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</si>
  <si>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</si>
  <si>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</si>
  <si>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</si>
  <si>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</si>
  <si>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</si>
  <si>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</si>
  <si>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</si>
  <si>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</si>
  <si>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</si>
  <si>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</si>
  <si>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</si>
  <si>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</si>
  <si>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</si>
  <si>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</si>
  <si>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</si>
  <si>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</si>
  <si>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</si>
  <si>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</si>
  <si>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</si>
  <si>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</si>
  <si>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</si>
  <si>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</si>
  <si>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</si>
  <si>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</si>
  <si>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</si>
  <si>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</si>
  <si>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</si>
  <si>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</si>
  <si>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</si>
  <si>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</si>
  <si>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</si>
  <si>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</si>
  <si>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</si>
  <si>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</si>
  <si>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</si>
  <si>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</si>
  <si>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</si>
  <si>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</si>
  <si>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</si>
  <si>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</si>
  <si>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</si>
  <si>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</si>
  <si>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</si>
  <si>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</si>
  <si>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</si>
  <si>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</si>
  <si>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</si>
  <si>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</si>
  <si>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</si>
  <si>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</si>
  <si>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</si>
  <si>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</si>
  <si>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</si>
  <si>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</si>
  <si>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</si>
  <si>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</si>
  <si>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</si>
  <si>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</si>
  <si>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</si>
  <si>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</si>
  <si>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</si>
  <si>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</si>
  <si>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</si>
  <si>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</si>
  <si>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</si>
  <si>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</si>
  <si>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</si>
  <si>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</si>
  <si>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</si>
  <si>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</si>
  <si>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</si>
  <si>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</si>
  <si>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</si>
  <si>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</si>
  <si>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</si>
  <si>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</si>
  <si>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</si>
  <si>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</si>
  <si>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</si>
  <si>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</si>
  <si>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</si>
  <si>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</si>
  <si>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</si>
  <si>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</si>
  <si>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</si>
  <si>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</si>
  <si>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</si>
  <si>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</si>
  <si>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</si>
  <si>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</si>
  <si>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</si>
  <si>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</si>
  <si>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</si>
  <si>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</si>
  <si>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</si>
  <si>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</si>
  <si>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</si>
  <si>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</si>
  <si>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</si>
  <si>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</si>
  <si>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</si>
  <si>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</si>
  <si>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</si>
  <si>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</si>
  <si>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</si>
  <si>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</si>
  <si>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</si>
  <si>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</si>
  <si>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</si>
  <si>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</si>
  <si>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</si>
  <si>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</si>
  <si>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</si>
  <si>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</si>
  <si>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</si>
  <si>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</si>
  <si>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</si>
  <si>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</si>
  <si>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</si>
  <si>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</si>
  <si>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</si>
  <si>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</si>
  <si>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</si>
  <si>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</si>
  <si>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</si>
  <si>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</si>
  <si>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</si>
  <si>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</si>
  <si>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</si>
  <si>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</si>
  <si>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</si>
  <si>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</si>
  <si>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</si>
  <si>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</si>
  <si>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</si>
  <si>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</si>
  <si>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</si>
  <si>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</si>
  <si>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</si>
  <si>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</si>
  <si>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</si>
  <si>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</si>
  <si>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</si>
  <si>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</si>
  <si>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</si>
  <si>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</si>
  <si>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</si>
  <si>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</si>
  <si>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</si>
  <si>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</si>
  <si>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</si>
  <si>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</si>
  <si>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</si>
  <si>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</si>
  <si>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</si>
  <si>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</si>
  <si>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</si>
  <si>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</si>
  <si>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</si>
  <si>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</si>
  <si>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</si>
  <si>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</si>
  <si>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</si>
  <si>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</si>
  <si>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</si>
  <si>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</si>
  <si>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</si>
  <si>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</si>
  <si>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</si>
  <si>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</si>
  <si>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</si>
  <si>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</si>
  <si>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</si>
  <si>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</si>
  <si>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</si>
  <si>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</si>
  <si>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</si>
  <si>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</si>
  <si>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</si>
  <si>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</si>
  <si>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</si>
  <si>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</si>
  <si>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</si>
  <si>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</si>
  <si>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</si>
  <si>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</si>
  <si>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</si>
  <si>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</si>
  <si>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</si>
  <si>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</si>
  <si>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</si>
  <si>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</si>
  <si>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</si>
  <si>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</si>
  <si>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</si>
  <si>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</si>
  <si>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</si>
  <si>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</si>
  <si>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</si>
  <si>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</si>
  <si>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</si>
  <si>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</si>
  <si>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</si>
  <si>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</si>
  <si>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</si>
  <si>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</si>
  <si>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</si>
  <si>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</si>
  <si>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</si>
  <si>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</si>
  <si>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</si>
  <si>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</si>
  <si>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</si>
  <si>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</si>
  <si>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</si>
  <si>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</si>
  <si>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</si>
  <si>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</si>
  <si>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</si>
  <si>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</si>
  <si>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</si>
  <si>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</si>
  <si>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</si>
  <si>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</si>
  <si>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</si>
  <si>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</si>
  <si>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</si>
  <si>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</si>
  <si>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</si>
  <si>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</si>
  <si>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</si>
  <si>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</si>
  <si>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</si>
  <si>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</si>
  <si>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</si>
  <si>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</si>
  <si>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</si>
  <si>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</si>
  <si>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</si>
  <si>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</si>
  <si>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</si>
  <si>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</si>
  <si>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</si>
  <si>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</si>
  <si>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</si>
  <si>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</si>
  <si>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</si>
  <si>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</si>
  <si>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</si>
  <si>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</si>
  <si>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</si>
  <si>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</si>
  <si>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</si>
  <si>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</si>
  <si>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</si>
  <si>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</si>
  <si>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</si>
  <si>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</si>
  <si>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</si>
  <si>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</si>
  <si>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</si>
  <si>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</si>
  <si>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</si>
  <si>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</si>
  <si>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</si>
  <si>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</si>
  <si>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</si>
  <si>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</si>
  <si>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</si>
  <si>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</si>
  <si>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</si>
  <si>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</si>
  <si>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</si>
  <si>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</si>
  <si>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</si>
  <si>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</si>
  <si>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</si>
  <si>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</si>
  <si>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</si>
  <si>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</si>
  <si>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</si>
  <si>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</si>
  <si>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</si>
  <si>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</si>
  <si>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</si>
  <si>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</si>
  <si>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</si>
  <si>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</si>
  <si>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</si>
  <si>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</si>
  <si>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</si>
  <si>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</si>
  <si>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</si>
  <si>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</si>
  <si>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</si>
  <si>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</si>
  <si>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</si>
  <si>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</si>
  <si>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</si>
  <si>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</si>
  <si>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</si>
  <si>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</si>
  <si>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</si>
  <si>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</si>
  <si>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</si>
  <si>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</si>
  <si>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</si>
  <si>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</si>
  <si>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</si>
  <si>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</si>
  <si>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</si>
  <si>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</si>
  <si>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</si>
  <si>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</si>
  <si>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</si>
  <si>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</si>
  <si>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</si>
  <si>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</si>
  <si>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</si>
  <si>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</si>
  <si>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</si>
  <si>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</si>
  <si>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</si>
  <si>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</si>
  <si>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</si>
  <si>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</si>
  <si>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</si>
  <si>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</si>
  <si>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</si>
  <si>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</si>
  <si>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</si>
  <si>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</si>
  <si>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</si>
  <si>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</si>
  <si>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</si>
  <si>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</si>
  <si>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</si>
  <si>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</si>
  <si>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</si>
  <si>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</si>
  <si>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</si>
  <si>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</si>
  <si>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</si>
  <si>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</si>
  <si>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</si>
  <si>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</si>
  <si>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</si>
  <si>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</si>
  <si>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</si>
  <si>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</si>
  <si>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</si>
  <si>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</si>
  <si>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</si>
  <si>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</si>
  <si>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</si>
  <si>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</si>
  <si>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</si>
  <si>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</si>
  <si>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</si>
  <si>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</si>
  <si>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</si>
  <si>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</si>
  <si>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</si>
  <si>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</si>
  <si>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</si>
  <si>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</si>
  <si>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</si>
  <si>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</si>
  <si>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</si>
  <si>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</si>
  <si>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</si>
  <si>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</si>
  <si>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</si>
  <si>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</si>
  <si>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</si>
  <si>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</si>
  <si>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</si>
  <si>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</si>
  <si>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</si>
  <si>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</si>
  <si>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</si>
  <si>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</si>
  <si>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</si>
  <si>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</si>
  <si>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</si>
  <si>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</si>
  <si>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</si>
  <si>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</si>
  <si>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</si>
  <si>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</si>
  <si>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</si>
  <si>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</si>
  <si>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</si>
  <si>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</si>
  <si>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</si>
  <si>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</si>
  <si>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</si>
  <si>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</si>
  <si>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</si>
  <si>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</si>
  <si>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</si>
  <si>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</si>
  <si>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</si>
  <si>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</si>
  <si>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</si>
  <si>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</si>
  <si>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</si>
  <si>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</si>
  <si>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</si>
  <si>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</si>
  <si>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</si>
  <si>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</si>
  <si>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</si>
  <si>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</si>
  <si>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</si>
  <si>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</si>
  <si>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</si>
  <si>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</si>
  <si>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</si>
  <si>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</si>
  <si>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</si>
  <si>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</si>
  <si>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</si>
  <si>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</si>
  <si>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</si>
  <si>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</si>
  <si>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</si>
  <si>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</si>
  <si>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</si>
  <si>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</si>
  <si>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</si>
  <si>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</si>
  <si>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</si>
  <si>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</si>
  <si>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</si>
  <si>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</si>
  <si>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</si>
  <si>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</si>
  <si>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</si>
  <si>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</si>
  <si>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</si>
  <si>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</si>
  <si>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</si>
  <si>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</si>
  <si>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</si>
  <si>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</si>
  <si>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</si>
  <si>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</si>
  <si>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</si>
  <si>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</si>
  <si>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</si>
  <si>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</si>
  <si>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</si>
  <si>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</si>
  <si>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</si>
  <si>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</si>
  <si>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</si>
  <si>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</si>
  <si>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</si>
  <si>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</si>
  <si>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</si>
  <si>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</si>
  <si>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</si>
  <si>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</si>
  <si>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</si>
  <si>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</si>
  <si>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</si>
  <si>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</si>
  <si>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</si>
  <si>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</si>
  <si>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</si>
  <si>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</si>
  <si>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</si>
  <si>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</si>
  <si>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</si>
  <si>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</si>
  <si>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</si>
  <si>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</si>
  <si>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</si>
  <si>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</si>
  <si>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</si>
  <si>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</si>
  <si>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</si>
  <si>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</si>
  <si>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</si>
  <si>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</si>
  <si>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</si>
  <si>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</si>
  <si>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</si>
  <si>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</si>
  <si>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</si>
  <si>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</si>
  <si>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</si>
  <si>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</si>
  <si>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</si>
  <si>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</si>
  <si>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</si>
  <si>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</si>
  <si>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</si>
  <si>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</si>
  <si>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</si>
  <si>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</si>
  <si>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</si>
  <si>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</si>
  <si>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</si>
  <si>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</si>
  <si>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</si>
  <si>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</si>
  <si>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</si>
  <si>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</si>
  <si>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</si>
  <si>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</si>
  <si>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</si>
  <si>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</si>
  <si>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</si>
  <si>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</si>
  <si>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</si>
  <si>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</si>
  <si>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</si>
  <si>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</si>
  <si>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</si>
  <si>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</si>
  <si>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</si>
  <si>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</si>
  <si>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</si>
  <si>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</si>
  <si>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</si>
  <si>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</si>
  <si>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</si>
  <si>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</si>
  <si>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</si>
  <si>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</si>
  <si>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</si>
  <si>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</si>
  <si>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</si>
  <si>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</si>
  <si>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</si>
  <si>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</si>
  <si>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</si>
  <si>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</si>
  <si>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</si>
  <si>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</si>
  <si>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</si>
  <si>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</si>
  <si>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</si>
  <si>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</si>
  <si>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</si>
  <si>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</si>
  <si>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</si>
  <si>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</si>
  <si>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</si>
  <si>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</si>
  <si>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</si>
  <si>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</si>
  <si>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</si>
  <si>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</si>
  <si>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</si>
  <si>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</si>
  <si>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</si>
  <si>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</si>
  <si>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</si>
  <si>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</si>
  <si>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</si>
  <si>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</si>
  <si>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</si>
  <si>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</si>
  <si>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</si>
  <si>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</si>
  <si>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</si>
  <si>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</si>
  <si>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</si>
  <si>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</si>
  <si>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</si>
  <si>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</si>
  <si>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</si>
  <si>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</si>
  <si>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</si>
  <si>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</si>
  <si>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</si>
  <si>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</si>
  <si>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</si>
  <si>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</si>
  <si>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</si>
  <si>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</si>
  <si>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</si>
  <si>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</si>
  <si>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</si>
  <si>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</si>
  <si>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</si>
  <si>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</si>
  <si>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</si>
  <si>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</si>
  <si>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</si>
  <si>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</si>
  <si>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</si>
  <si>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</si>
  <si>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</si>
  <si>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</si>
  <si>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</si>
  <si>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</si>
  <si>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</si>
  <si>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</si>
  <si>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</si>
  <si>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</si>
  <si>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</si>
  <si>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</si>
  <si>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</si>
  <si>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</si>
  <si>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</si>
  <si>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</si>
  <si>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</si>
  <si>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</si>
  <si>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</si>
  <si>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</si>
  <si>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</si>
  <si>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</si>
  <si>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</si>
  <si>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</si>
  <si>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</si>
  <si>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</si>
  <si>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</si>
  <si>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</si>
  <si>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</si>
  <si>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</si>
  <si>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</si>
  <si>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</si>
  <si>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</si>
  <si>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</si>
  <si>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</si>
  <si>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</si>
  <si>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</si>
  <si>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</si>
  <si>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</si>
  <si>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</si>
  <si>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</si>
  <si>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</si>
  <si>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</si>
  <si>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</si>
  <si>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</si>
  <si>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</si>
  <si>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</si>
  <si>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</si>
  <si>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</si>
  <si>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</si>
  <si>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</si>
  <si>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</si>
  <si>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</si>
  <si>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</si>
  <si>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</si>
  <si>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</si>
  <si>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</si>
  <si>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</si>
  <si>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</si>
  <si>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</si>
  <si>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</si>
  <si>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</si>
  <si>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</si>
  <si>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</si>
  <si>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</si>
  <si>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</si>
  <si>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</si>
  <si>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</si>
  <si>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</si>
  <si>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</si>
  <si>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</si>
  <si>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</si>
  <si>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</si>
  <si>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</si>
  <si>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</si>
  <si>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</si>
  <si>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</si>
  <si>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</si>
  <si>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</si>
  <si>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</si>
  <si>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</si>
  <si>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</si>
  <si>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</si>
  <si>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</si>
  <si>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</si>
  <si>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</si>
  <si>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</si>
  <si>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</si>
  <si>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</si>
  <si>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</si>
  <si>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</si>
  <si>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</si>
  <si>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</si>
  <si>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</si>
  <si>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</si>
  <si>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</si>
  <si>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</si>
  <si>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</si>
  <si>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</si>
  <si>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</si>
  <si>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</si>
  <si>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</si>
  <si>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</si>
  <si>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</si>
  <si>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</si>
  <si>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</si>
  <si>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</si>
  <si>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</si>
  <si>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</si>
  <si>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</si>
  <si>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</si>
  <si>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</si>
  <si>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</si>
  <si>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</si>
  <si>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</si>
  <si>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</si>
  <si>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</si>
  <si>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</si>
  <si>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</si>
  <si>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</si>
  <si>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</si>
  <si>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</si>
  <si>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</si>
  <si>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</si>
  <si>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</si>
  <si>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</si>
  <si>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</si>
  <si>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</si>
  <si>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</si>
  <si>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</si>
  <si>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</si>
  <si>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</si>
  <si>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</si>
  <si>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</si>
  <si>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</si>
  <si>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</si>
  <si>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</si>
  <si>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</si>
  <si>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</si>
  <si>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</si>
  <si>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</si>
  <si>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</si>
  <si>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</si>
  <si>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</si>
  <si>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</si>
  <si>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</si>
  <si>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</si>
  <si>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</si>
  <si>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</si>
  <si>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</si>
  <si>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</si>
  <si>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</si>
  <si>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</si>
  <si>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</si>
  <si>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</si>
  <si>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</si>
  <si>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</si>
  <si>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</si>
  <si>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</si>
  <si>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</si>
  <si>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</si>
  <si>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</si>
  <si>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</si>
  <si>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</si>
  <si>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</si>
  <si>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</si>
  <si>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</si>
  <si>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</si>
  <si>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</si>
  <si>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</si>
  <si>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</si>
  <si>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</si>
  <si>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</si>
  <si>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</si>
  <si>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</si>
  <si>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</si>
  <si>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</si>
  <si>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</si>
  <si>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</si>
  <si>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</si>
  <si>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</si>
  <si>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</si>
  <si>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</si>
  <si>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</si>
  <si>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</si>
  <si>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</si>
  <si>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</si>
  <si>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</si>
  <si>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</si>
  <si>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</si>
  <si>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</si>
  <si>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</si>
  <si>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</si>
  <si>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</si>
  <si>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</si>
  <si>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</si>
  <si>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</si>
  <si>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</si>
  <si>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</si>
  <si>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</si>
  <si>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</si>
  <si>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</si>
  <si>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</si>
  <si>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</si>
  <si>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</si>
  <si>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</si>
  <si>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</si>
  <si>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</si>
  <si>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</si>
  <si>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</si>
  <si>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</si>
  <si>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</si>
  <si>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</si>
  <si>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</si>
  <si>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</si>
  <si>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</si>
  <si>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</si>
  <si>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</si>
  <si>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</si>
  <si>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</si>
  <si>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</si>
  <si>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</si>
  <si>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</si>
  <si>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</si>
  <si>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</si>
  <si>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</si>
  <si>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</si>
  <si>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</si>
  <si>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</si>
  <si>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</si>
  <si>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</si>
  <si>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</si>
  <si>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</si>
  <si>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</si>
  <si>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</si>
  <si>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</si>
  <si>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</si>
  <si>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</si>
  <si>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</si>
  <si>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</si>
  <si>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</si>
  <si>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</si>
  <si>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</si>
  <si>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</si>
  <si>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</si>
  <si>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</si>
  <si>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</si>
  <si>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</si>
  <si>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</si>
  <si>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</si>
  <si>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</si>
  <si>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</si>
  <si>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</si>
  <si>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</si>
  <si>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</si>
  <si>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</si>
  <si>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</si>
  <si>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</si>
  <si>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</si>
  <si>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</si>
  <si>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</si>
  <si>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</si>
  <si>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</si>
  <si>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</si>
  <si>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</si>
  <si>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</si>
  <si>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</si>
  <si>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</si>
  <si>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</si>
  <si>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</si>
  <si>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</si>
  <si>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</si>
  <si>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</si>
  <si>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</si>
  <si>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</si>
  <si>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</si>
  <si>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</si>
  <si>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</si>
  <si>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</si>
  <si>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</si>
  <si>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</si>
  <si>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</si>
  <si>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</si>
  <si>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</si>
  <si>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</si>
  <si>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</si>
  <si>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</si>
  <si>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</si>
  <si>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</si>
  <si>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</si>
  <si>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</si>
  <si>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</si>
  <si>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</si>
  <si>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</si>
  <si>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</si>
  <si>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</si>
  <si>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</si>
  <si>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</si>
  <si>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</si>
  <si>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</si>
  <si>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</si>
  <si>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</si>
  <si>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</si>
  <si>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</si>
  <si>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</si>
  <si>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</si>
  <si>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</si>
  <si>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</si>
  <si>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</si>
  <si>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</si>
  <si>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</si>
  <si>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</si>
  <si>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</si>
  <si>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</si>
  <si>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</si>
  <si>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</si>
  <si>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</si>
  <si>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</si>
  <si>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</si>
  <si>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</si>
  <si>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</si>
  <si>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</si>
  <si>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</si>
  <si>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</si>
  <si>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</si>
  <si>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</si>
  <si>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</si>
  <si>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</si>
  <si>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</si>
  <si>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</si>
  <si>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</si>
  <si>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</si>
  <si>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</si>
  <si>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</si>
  <si>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</si>
  <si>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</si>
  <si>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</si>
  <si>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</si>
  <si>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</si>
  <si>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</si>
  <si>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</si>
  <si>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</si>
  <si>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</si>
  <si>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</si>
  <si>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</si>
  <si>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</si>
  <si>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</si>
  <si>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</si>
  <si>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</si>
  <si>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</si>
  <si>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</si>
  <si>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</si>
  <si>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</si>
  <si>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</si>
  <si>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</si>
  <si>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</si>
  <si>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</si>
  <si>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</si>
  <si>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</si>
  <si>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</si>
  <si>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</si>
  <si>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</si>
  <si>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</si>
  <si>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</si>
  <si>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</si>
  <si>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</si>
  <si>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</si>
  <si>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</si>
  <si>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</si>
  <si>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</si>
  <si>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</si>
  <si>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</si>
  <si>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</si>
  <si>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</si>
  <si>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</si>
  <si>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</si>
  <si>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</si>
  <si>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</si>
  <si>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</si>
  <si>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</si>
  <si>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</si>
  <si>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</si>
  <si>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</si>
  <si>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</si>
  <si>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</si>
  <si>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</si>
  <si>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</si>
  <si>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</si>
  <si>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</si>
  <si>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</si>
  <si>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</si>
  <si>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</si>
  <si>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</si>
  <si>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</si>
  <si>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</si>
  <si>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</si>
  <si>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</si>
  <si>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</si>
  <si>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</si>
  <si>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</si>
  <si>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</si>
  <si>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</si>
  <si>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</si>
  <si>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</si>
  <si>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</si>
  <si>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</si>
  <si>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</si>
  <si>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</si>
  <si>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</si>
  <si>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</si>
  <si>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</si>
  <si>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</si>
  <si>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</si>
  <si>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</si>
  <si>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</si>
  <si>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</si>
  <si>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</si>
  <si>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</si>
  <si>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</si>
  <si>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</si>
  <si>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</si>
  <si>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</si>
  <si>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</si>
  <si>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</si>
  <si>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</si>
  <si>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</si>
  <si>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</si>
  <si>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</si>
  <si>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</si>
  <si>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</si>
  <si>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</si>
  <si>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</si>
  <si>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</si>
  <si>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</si>
  <si>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</si>
  <si>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</si>
  <si>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</si>
  <si>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</si>
  <si>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</si>
  <si>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</si>
  <si>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</si>
  <si>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</si>
  <si>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</si>
  <si>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</si>
  <si>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</si>
  <si>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</si>
  <si>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</si>
  <si>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</si>
  <si>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</si>
  <si>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</si>
  <si>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</si>
  <si>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</si>
  <si>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</si>
  <si>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</si>
  <si>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</si>
  <si>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</si>
  <si>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</si>
  <si>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</si>
  <si>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</si>
  <si>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</si>
  <si>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</si>
  <si>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</si>
  <si>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</si>
  <si>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</si>
  <si>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</si>
  <si>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</si>
  <si>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</si>
  <si>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</si>
  <si>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</si>
  <si>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</si>
  <si>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</si>
  <si>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</si>
  <si>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</si>
  <si>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</si>
  <si>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</si>
  <si>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</si>
  <si>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</si>
  <si>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</si>
  <si>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</si>
  <si>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</si>
  <si>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</si>
  <si>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</si>
  <si>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</si>
  <si>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</si>
  <si>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</si>
  <si>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</si>
  <si>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</si>
  <si>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</si>
  <si>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</si>
  <si>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</si>
  <si>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</si>
  <si>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</si>
  <si>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</si>
  <si>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</si>
  <si>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</si>
  <si>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</si>
  <si>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</si>
  <si>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</si>
  <si>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</si>
  <si>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</si>
  <si>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</si>
  <si>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</si>
  <si>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</si>
  <si>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</si>
  <si>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</si>
  <si>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</si>
  <si>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</si>
  <si>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</si>
  <si>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</si>
  <si>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</si>
  <si>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</si>
  <si>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</si>
  <si>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</si>
  <si>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</si>
  <si>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</si>
  <si>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</si>
  <si>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</si>
  <si>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</si>
  <si>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</si>
  <si>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</si>
  <si>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</si>
  <si>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</si>
  <si>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</si>
  <si>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</si>
  <si>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</si>
  <si>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</si>
  <si>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</si>
  <si>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</si>
  <si>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</si>
  <si>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</si>
  <si>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</si>
  <si>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</si>
  <si>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</si>
  <si>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</si>
  <si>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</si>
  <si>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</si>
  <si>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</si>
  <si>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</si>
  <si>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</si>
  <si>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</si>
  <si>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</si>
  <si>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</si>
  <si>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</si>
  <si>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</si>
  <si>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</si>
  <si>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</si>
  <si>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</si>
  <si>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</si>
  <si>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</si>
  <si>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</si>
  <si>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</si>
  <si>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</si>
  <si>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</si>
  <si>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</si>
  <si>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</si>
  <si>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</si>
  <si>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</si>
  <si>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</si>
  <si>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</si>
  <si>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</si>
  <si>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</si>
  <si>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</si>
  <si>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</si>
  <si>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</si>
  <si>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</si>
  <si>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</si>
  <si>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</si>
  <si>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</si>
  <si>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</si>
  <si>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</si>
  <si>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</si>
  <si>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</si>
  <si>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</si>
  <si>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</si>
  <si>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</si>
  <si>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</si>
  <si>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</si>
  <si>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</si>
  <si>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</si>
  <si>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</si>
  <si>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</si>
  <si>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</si>
  <si>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</si>
  <si>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</si>
  <si>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</si>
  <si>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</si>
  <si>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</si>
  <si>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</si>
  <si>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</si>
  <si>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</si>
  <si>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</si>
  <si>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</si>
  <si>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</si>
  <si>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</si>
  <si>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</si>
  <si>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</si>
  <si>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</si>
  <si>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</si>
  <si>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</si>
  <si>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</si>
  <si>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</si>
  <si>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</si>
  <si>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</si>
  <si>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</si>
  <si>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</si>
  <si>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</si>
  <si>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</si>
  <si>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</si>
  <si>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</si>
  <si>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</si>
  <si>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</si>
  <si>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</si>
  <si>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</si>
  <si>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</si>
  <si>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</si>
  <si>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</si>
  <si>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</si>
  <si>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</si>
  <si>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</si>
  <si>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</si>
  <si>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</si>
  <si>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</si>
  <si>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</si>
  <si>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</si>
  <si>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</si>
  <si>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</si>
  <si>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</si>
  <si>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</si>
  <si>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</si>
  <si>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</si>
  <si>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</si>
  <si>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</si>
  <si>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</si>
  <si>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</si>
  <si>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</si>
  <si>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</si>
  <si>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</si>
  <si>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</si>
  <si>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</si>
  <si>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</si>
  <si>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</si>
  <si>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</si>
  <si>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</si>
  <si>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</si>
  <si>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</si>
  <si>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</si>
  <si>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</si>
  <si>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</si>
  <si>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</si>
  <si>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</si>
  <si>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</si>
  <si>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</si>
  <si>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</si>
  <si>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</si>
  <si>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</si>
  <si>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</si>
  <si>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</si>
  <si>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</si>
  <si>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</si>
  <si>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</si>
  <si>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</si>
  <si>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</si>
  <si>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</si>
  <si>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</si>
  <si>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</si>
  <si>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</si>
  <si>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</si>
  <si>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</si>
  <si>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</si>
  <si>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</si>
  <si>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</si>
  <si>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</si>
  <si>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</si>
  <si>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</si>
  <si>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</si>
  <si>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</si>
  <si>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</si>
  <si>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</si>
  <si>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</si>
  <si>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</si>
  <si>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</si>
  <si>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</si>
  <si>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</si>
  <si>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</si>
  <si>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</si>
  <si>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</si>
  <si>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</si>
  <si>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</si>
  <si>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</si>
  <si>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</si>
  <si>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</si>
  <si>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</si>
  <si>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</si>
  <si>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</si>
  <si>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</si>
  <si>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</si>
  <si>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</si>
  <si>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</si>
  <si>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</si>
  <si>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</si>
  <si>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</si>
  <si>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</si>
  <si>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</si>
  <si>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</si>
  <si>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</si>
  <si>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</si>
  <si>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</si>
  <si>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</si>
  <si>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</si>
  <si>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</si>
  <si>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</si>
  <si>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</si>
  <si>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</si>
  <si>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</si>
  <si>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</si>
  <si>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</si>
  <si>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</si>
  <si>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</si>
  <si>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</si>
  <si>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</si>
  <si>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</si>
  <si>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</si>
  <si>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</si>
  <si>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</si>
  <si>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</si>
  <si>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</si>
  <si>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</si>
  <si>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</si>
  <si>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</si>
  <si>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</si>
  <si>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</si>
  <si>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</si>
  <si>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</si>
  <si>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</si>
  <si>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</si>
  <si>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</si>
  <si>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</si>
  <si>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</si>
  <si>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</si>
  <si>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</si>
  <si>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</si>
  <si>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</si>
  <si>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</si>
  <si>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</si>
  <si>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</si>
  <si>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</si>
  <si>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</si>
  <si>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</si>
  <si>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</si>
  <si>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</si>
  <si>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</si>
  <si>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</si>
  <si>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</si>
  <si>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</si>
  <si>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</si>
  <si>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</si>
  <si>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</si>
  <si>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</si>
  <si>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</si>
  <si>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</si>
  <si>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</si>
  <si>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</si>
  <si>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</si>
  <si>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</si>
  <si>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</si>
  <si>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</si>
  <si>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</si>
  <si>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</si>
  <si>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</si>
  <si>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</si>
  <si>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</si>
  <si>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</si>
  <si>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</si>
  <si>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</si>
  <si>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</si>
  <si>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</si>
  <si>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</si>
  <si>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</si>
  <si>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</si>
  <si>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</si>
  <si>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</si>
  <si>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</si>
  <si>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</si>
  <si>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</si>
  <si>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</si>
  <si>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</si>
  <si>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</si>
  <si>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</si>
  <si>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</si>
  <si>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</si>
  <si>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</si>
  <si>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</si>
  <si>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</si>
  <si>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</si>
  <si>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</si>
  <si>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</si>
  <si>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</si>
  <si>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</si>
  <si>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</si>
  <si>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</si>
  <si>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</si>
  <si>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</si>
  <si>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</si>
  <si>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</si>
  <si>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</si>
  <si>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</si>
  <si>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</si>
  <si>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</si>
  <si>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</si>
  <si>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</si>
  <si>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</si>
  <si>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</si>
  <si>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</si>
  <si>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</si>
  <si>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</si>
  <si>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</si>
  <si>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</si>
  <si>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</si>
  <si>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</si>
  <si>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</si>
  <si>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</si>
  <si>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</si>
  <si>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</si>
  <si>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</si>
  <si>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</si>
  <si>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</si>
  <si>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</si>
  <si>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</si>
  <si>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</si>
  <si>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</si>
  <si>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</si>
  <si>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</si>
  <si>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</si>
  <si>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</si>
  <si>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</si>
  <si>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</si>
  <si>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</si>
  <si>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</si>
  <si>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</si>
  <si>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</si>
  <si>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</si>
  <si>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</si>
  <si>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</si>
  <si>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</si>
  <si>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</si>
  <si>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</si>
  <si>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</si>
  <si>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</si>
  <si>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</si>
  <si>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</si>
  <si>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</si>
  <si>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</si>
  <si>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</si>
  <si>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</si>
  <si>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</si>
  <si>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</si>
  <si>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</si>
  <si>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</si>
  <si>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</si>
  <si>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</si>
  <si>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</si>
  <si>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</si>
  <si>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</si>
  <si>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</si>
  <si>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</si>
  <si>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</si>
  <si>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</si>
  <si>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</si>
  <si>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</si>
  <si>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</si>
  <si>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</si>
  <si>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</si>
  <si>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</si>
  <si>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</si>
  <si>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</si>
  <si>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</si>
  <si>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</si>
  <si>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</si>
  <si>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</si>
  <si>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</si>
  <si>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</si>
  <si>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</si>
  <si>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</si>
  <si>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</si>
  <si>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</si>
  <si>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</si>
  <si>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</si>
  <si>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</si>
  <si>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</si>
  <si>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</si>
  <si>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</si>
  <si>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</si>
  <si>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</si>
  <si>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</si>
  <si>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</si>
  <si>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</si>
  <si>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</si>
  <si>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</si>
  <si>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</si>
  <si>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</si>
  <si>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</si>
  <si>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</si>
  <si>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</si>
  <si>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</si>
  <si>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</si>
  <si>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</si>
  <si>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</si>
  <si>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</si>
  <si>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</si>
  <si>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</si>
  <si>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</si>
  <si>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</si>
  <si>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</si>
  <si>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</si>
  <si>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</si>
  <si>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</si>
  <si>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</si>
  <si>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</si>
  <si>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</si>
  <si>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</si>
  <si>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</si>
  <si>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</si>
  <si>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</si>
  <si>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</si>
  <si>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</si>
  <si>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</si>
  <si>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</si>
  <si>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</si>
  <si>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</si>
  <si>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</si>
  <si>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</si>
  <si>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</si>
  <si>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</si>
  <si>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</si>
  <si>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</si>
  <si>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</si>
  <si>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</si>
  <si>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</si>
  <si>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</si>
  <si>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</si>
  <si>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</si>
  <si>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</si>
  <si>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</si>
  <si>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</si>
  <si>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</si>
  <si>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</si>
  <si>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</si>
  <si>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</si>
  <si>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</si>
  <si>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</si>
  <si>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</si>
  <si>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</si>
  <si>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</si>
  <si>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</si>
  <si>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</si>
  <si>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</si>
  <si>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</si>
  <si>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</si>
  <si>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</si>
  <si>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</si>
  <si>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</si>
  <si>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</si>
  <si>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</si>
  <si>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</si>
  <si>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</si>
  <si>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</si>
  <si>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</si>
  <si>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</si>
  <si>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</si>
  <si>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</si>
  <si>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</si>
  <si>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</si>
  <si>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</si>
  <si>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</si>
  <si>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</si>
  <si>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</si>
  <si>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</si>
  <si>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</si>
  <si>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</si>
  <si>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</si>
  <si>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</si>
  <si>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</si>
  <si>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</si>
  <si>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</si>
  <si>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</si>
  <si>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</si>
  <si>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</si>
  <si>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</si>
  <si>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</si>
  <si>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</si>
  <si>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</si>
  <si>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</si>
  <si>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</si>
  <si>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</si>
  <si>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</si>
  <si>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</si>
  <si>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</si>
  <si>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</si>
  <si>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</si>
  <si>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</si>
  <si>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</si>
  <si>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</si>
  <si>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</si>
  <si>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</si>
  <si>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</si>
  <si>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</si>
  <si>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</si>
  <si>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</si>
  <si>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</si>
  <si>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</si>
  <si>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</si>
  <si>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</si>
  <si>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</si>
  <si>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</si>
  <si>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</si>
  <si>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</si>
  <si>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</si>
  <si>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</si>
  <si>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</si>
  <si>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</si>
  <si>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</si>
  <si>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</si>
  <si>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</si>
  <si>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</si>
  <si>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</si>
  <si>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</si>
  <si>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</si>
  <si>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</si>
  <si>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</si>
  <si>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</si>
  <si>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</si>
  <si>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</si>
  <si>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</si>
  <si>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</si>
  <si>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</si>
  <si>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</si>
  <si>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</si>
  <si>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</si>
  <si>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</si>
  <si>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</si>
  <si>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</si>
  <si>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</si>
  <si>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</si>
  <si>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</si>
  <si>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</si>
  <si>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</si>
  <si>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</si>
  <si>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</si>
  <si>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</si>
  <si>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</si>
  <si>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</si>
  <si>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</si>
  <si>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</si>
  <si>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</si>
  <si>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</si>
  <si>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</si>
  <si>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</si>
  <si>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</si>
  <si>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</si>
  <si>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</si>
  <si>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</si>
  <si>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</si>
  <si>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</si>
  <si>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</si>
  <si>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</si>
  <si>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</si>
  <si>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</si>
  <si>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</si>
  <si>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</si>
  <si>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</si>
  <si>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</si>
  <si>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</si>
  <si>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</si>
  <si>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</si>
  <si>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</si>
  <si>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</si>
  <si>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</si>
  <si>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</si>
  <si>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</si>
  <si>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</si>
  <si>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</si>
  <si>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</si>
  <si>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</si>
  <si>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</si>
  <si>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</si>
  <si>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</si>
  <si>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</si>
  <si>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</si>
  <si>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</si>
  <si>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</si>
  <si>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</si>
  <si>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</si>
  <si>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</si>
  <si>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</si>
  <si>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</si>
  <si>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</si>
  <si>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</si>
  <si>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</si>
  <si>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</si>
  <si>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</si>
  <si>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</si>
  <si>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</si>
  <si>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</si>
  <si>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</si>
  <si>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</si>
  <si>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</si>
  <si>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</si>
  <si>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</si>
  <si>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</si>
  <si>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</si>
  <si>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</si>
  <si>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</si>
  <si>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</si>
  <si>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</si>
  <si>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</si>
  <si>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</si>
  <si>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</si>
  <si>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</si>
  <si>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</si>
  <si>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</si>
  <si>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</si>
  <si>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</si>
  <si>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</si>
  <si>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</si>
  <si>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</si>
  <si>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</si>
  <si>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</si>
  <si>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</si>
  <si>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</si>
  <si>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</si>
  <si>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</si>
  <si>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</si>
  <si>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</si>
  <si>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</si>
  <si>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</si>
  <si>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</si>
  <si>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</si>
  <si>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</si>
  <si>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</si>
  <si>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</si>
  <si>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</si>
  <si>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</si>
  <si>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</si>
  <si>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</si>
  <si>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</si>
  <si>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</si>
  <si>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</si>
  <si>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</si>
  <si>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</si>
  <si>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</si>
  <si>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</si>
  <si>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</si>
  <si>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</si>
  <si>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</si>
  <si>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</si>
  <si>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</si>
  <si>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</si>
  <si>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</si>
  <si>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</si>
  <si>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</si>
  <si>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</si>
  <si>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</si>
  <si>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</si>
  <si>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</si>
  <si>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</si>
  <si>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</si>
  <si>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</si>
  <si>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</si>
  <si>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</si>
  <si>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</si>
  <si>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</si>
  <si>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</si>
  <si>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</si>
  <si>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</si>
  <si>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</si>
  <si>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</si>
  <si>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</si>
  <si>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</si>
  <si>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</si>
  <si>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</si>
  <si>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</si>
  <si>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</si>
  <si>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</si>
  <si>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</si>
  <si>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</si>
  <si>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</si>
  <si>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</si>
  <si>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</si>
  <si>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</si>
  <si>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</si>
  <si>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</si>
  <si>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</si>
  <si>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</si>
  <si>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</si>
  <si>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</si>
  <si>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</si>
  <si>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</si>
  <si>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</si>
  <si>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</si>
  <si>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</si>
  <si>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</si>
  <si>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</si>
  <si>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</si>
  <si>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</si>
  <si>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</si>
  <si>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</si>
  <si>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</si>
  <si>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</si>
  <si>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</si>
  <si>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</si>
  <si>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</si>
  <si>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</si>
  <si>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</si>
  <si>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</si>
  <si>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</si>
  <si>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</si>
  <si>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</si>
  <si>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</si>
  <si>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</si>
  <si>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</si>
  <si>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</si>
  <si>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</si>
  <si>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</si>
  <si>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</si>
  <si>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</si>
  <si>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</si>
  <si>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</si>
  <si>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</si>
  <si>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</si>
  <si>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</si>
  <si>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</si>
  <si>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</si>
  <si>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</si>
  <si>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</si>
  <si>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</si>
  <si>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</si>
  <si>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</si>
  <si>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</si>
  <si>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</si>
  <si>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</si>
  <si>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</si>
  <si>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</si>
  <si>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</si>
  <si>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</si>
  <si>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</si>
  <si>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</si>
  <si>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</si>
  <si>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</si>
  <si>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</si>
  <si>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</si>
  <si>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</si>
  <si>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</si>
  <si>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</si>
  <si>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</si>
  <si>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</si>
  <si>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</si>
  <si>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</si>
  <si>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</si>
  <si>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</si>
  <si>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</si>
  <si>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</si>
  <si>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</si>
  <si>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</si>
  <si>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</si>
  <si>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</si>
  <si>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</si>
  <si>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</si>
  <si>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</si>
  <si>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</si>
  <si>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</si>
  <si>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</si>
  <si>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</si>
  <si>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</si>
  <si>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</si>
  <si>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</si>
  <si>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</si>
  <si>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</si>
  <si>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</si>
  <si>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</si>
  <si>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</si>
  <si>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</si>
  <si>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</si>
  <si>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</si>
  <si>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</si>
  <si>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</si>
  <si>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</si>
  <si>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</si>
  <si>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</si>
  <si>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</si>
  <si>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</si>
  <si>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</si>
  <si>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</si>
  <si>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</si>
  <si>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</si>
  <si>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</si>
  <si>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</si>
  <si>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</si>
  <si>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</si>
  <si>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</si>
  <si>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</si>
  <si>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</si>
  <si>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</si>
  <si>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</si>
  <si>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</si>
  <si>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</si>
  <si>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</si>
  <si>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</si>
  <si>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</si>
  <si>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</si>
  <si>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</si>
  <si>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</si>
  <si>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</si>
  <si>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</si>
  <si>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</si>
  <si>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</si>
  <si>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</si>
  <si>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</si>
  <si>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</si>
  <si>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</si>
  <si>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</si>
  <si>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</si>
  <si>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</si>
  <si>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</si>
  <si>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</si>
  <si>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</si>
  <si>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</si>
  <si>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</si>
  <si>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</si>
  <si>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</si>
  <si>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</si>
  <si>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</si>
  <si>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</si>
  <si>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</si>
  <si>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</si>
  <si>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</si>
  <si>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</si>
  <si>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</si>
  <si>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</si>
  <si>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</si>
  <si>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</si>
  <si>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</si>
  <si>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</si>
  <si>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</si>
  <si>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</si>
  <si>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</si>
  <si>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</si>
  <si>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</si>
  <si>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</si>
  <si>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</si>
  <si>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</si>
  <si>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</si>
  <si>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</si>
  <si>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</si>
  <si>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</si>
  <si>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</si>
  <si>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</si>
  <si>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</si>
  <si>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</si>
  <si>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</si>
  <si>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</si>
  <si>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</si>
  <si>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</si>
  <si>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</si>
  <si>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</si>
  <si>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</si>
  <si>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</si>
  <si>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</si>
  <si>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</si>
  <si>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</si>
  <si>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</si>
  <si>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</si>
  <si>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</si>
  <si>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</si>
  <si>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</si>
  <si>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</si>
  <si>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</si>
  <si>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</si>
  <si>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</si>
  <si>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</si>
  <si>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</si>
  <si>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</si>
  <si>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</si>
  <si>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</si>
  <si>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</si>
  <si>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</si>
  <si>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</si>
  <si>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</si>
  <si>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</si>
  <si>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</si>
  <si>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</si>
  <si>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</si>
  <si>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</si>
  <si>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</si>
  <si>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</si>
  <si>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</si>
  <si>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</si>
  <si>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</si>
  <si>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</si>
  <si>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</si>
  <si>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</si>
  <si>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</si>
  <si>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</si>
  <si>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</si>
  <si>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</si>
  <si>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</si>
  <si>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</si>
  <si>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</si>
  <si>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</si>
  <si>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</si>
  <si>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</si>
  <si>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</si>
  <si>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</si>
  <si>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</si>
  <si>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</si>
  <si>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</si>
  <si>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</si>
  <si>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</si>
  <si>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</si>
  <si>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</si>
  <si>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</si>
  <si>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</si>
  <si>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</si>
  <si>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</si>
  <si>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</si>
  <si>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</si>
  <si>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</si>
  <si>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</si>
  <si>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</si>
  <si>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</si>
  <si>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</si>
  <si>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</si>
  <si>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</si>
  <si>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</si>
  <si>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</si>
  <si>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</si>
  <si>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</si>
  <si>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</si>
  <si>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</si>
  <si>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</si>
  <si>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</si>
  <si>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</si>
  <si>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</si>
  <si>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</si>
  <si>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</si>
  <si>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</si>
  <si>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</si>
  <si>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</si>
  <si>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</si>
  <si>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</si>
  <si>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</si>
  <si>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</si>
  <si>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</si>
  <si>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</si>
  <si>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</si>
  <si>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</si>
  <si>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</si>
  <si>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</si>
  <si>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</si>
  <si>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</si>
  <si>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</si>
  <si>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</si>
  <si>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</si>
  <si>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</si>
  <si>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</si>
  <si>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</si>
  <si>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</si>
  <si>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</si>
  <si>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</si>
  <si>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</si>
  <si>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</si>
  <si>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</si>
  <si>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</si>
  <si>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</si>
  <si>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</si>
  <si>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</si>
  <si>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</si>
  <si>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</si>
  <si>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</si>
  <si>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</si>
  <si>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</si>
  <si>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</si>
  <si>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</si>
  <si>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</si>
  <si>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</si>
  <si>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</si>
  <si>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</si>
  <si>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</si>
  <si>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</si>
  <si>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</si>
  <si>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</si>
  <si>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</si>
  <si>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</si>
  <si>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</si>
  <si>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</si>
  <si>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</si>
  <si>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</si>
  <si>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</si>
  <si>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</si>
  <si>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</si>
  <si>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</si>
  <si>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</si>
  <si>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</si>
  <si>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</si>
  <si>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</si>
  <si>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</si>
  <si>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</si>
  <si>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</si>
  <si>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</si>
  <si>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</si>
  <si>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</si>
  <si>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</si>
  <si>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</si>
  <si>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</si>
  <si>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</si>
  <si>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</si>
  <si>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</si>
  <si>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</si>
  <si>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</si>
  <si>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</si>
  <si>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</si>
  <si>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</si>
  <si>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</si>
  <si>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</si>
  <si>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</si>
  <si>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</si>
  <si>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</si>
  <si>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</si>
  <si>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</si>
  <si>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</si>
  <si>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</si>
  <si>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</si>
  <si>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</si>
  <si>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</si>
  <si>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</si>
  <si>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</si>
  <si>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</si>
  <si>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</si>
  <si>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</si>
  <si>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</si>
  <si>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</si>
  <si>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</si>
  <si>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</si>
  <si>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</si>
  <si>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</si>
  <si>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</si>
  <si>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</si>
  <si>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</si>
  <si>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</si>
  <si>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</si>
  <si>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</si>
  <si>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</si>
  <si>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</si>
  <si>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</si>
  <si>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</si>
  <si>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</si>
  <si>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</si>
  <si>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</si>
  <si>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</si>
  <si>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</si>
  <si>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</si>
  <si>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</si>
  <si>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</si>
  <si>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</si>
  <si>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</si>
  <si>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</si>
  <si>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</si>
  <si>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</si>
  <si>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</si>
  <si>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</si>
  <si>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</si>
  <si>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</si>
  <si>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</si>
  <si>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</si>
  <si>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</si>
  <si>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</si>
  <si>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</si>
  <si>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</si>
  <si>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</si>
  <si>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</si>
  <si>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</si>
  <si>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</si>
  <si>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</si>
  <si>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</si>
  <si>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</si>
  <si>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</si>
  <si>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</si>
  <si>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</si>
  <si>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</si>
  <si>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</si>
  <si>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</si>
  <si>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</si>
  <si>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</si>
  <si>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</si>
  <si>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</si>
  <si>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</si>
  <si>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</si>
  <si>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</si>
  <si>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</si>
  <si>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</si>
  <si>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</si>
  <si>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</si>
  <si>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</si>
  <si>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</si>
  <si>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</si>
  <si>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</si>
  <si>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</si>
  <si>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</si>
  <si>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</si>
  <si>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</si>
  <si>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</si>
  <si>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</si>
  <si>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</si>
  <si>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</si>
  <si>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</si>
  <si>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</si>
  <si>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</si>
  <si>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</si>
  <si>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</si>
  <si>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</si>
  <si>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</si>
  <si>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</si>
  <si>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</si>
  <si>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</si>
  <si>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</si>
  <si>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</si>
  <si>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</si>
  <si>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</si>
  <si>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</si>
  <si>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</si>
  <si>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</si>
  <si>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</si>
  <si>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</si>
  <si>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</si>
  <si>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</si>
  <si>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</si>
  <si>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</si>
  <si>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</si>
  <si>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</si>
  <si>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</si>
  <si>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</si>
  <si>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</si>
  <si>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</si>
  <si>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</si>
  <si>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</si>
  <si>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</si>
  <si>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</si>
  <si>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</si>
  <si>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</si>
  <si>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</si>
  <si>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</si>
  <si>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</si>
  <si>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</si>
  <si>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</si>
  <si>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</si>
  <si>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</si>
  <si>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</si>
  <si>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</si>
  <si>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</si>
  <si>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</si>
  <si>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</si>
  <si>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</si>
  <si>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</si>
  <si>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</si>
  <si>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</si>
  <si>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</si>
  <si>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</si>
  <si>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</si>
  <si>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</si>
  <si>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</si>
  <si>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</si>
  <si>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</si>
  <si>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</si>
  <si>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</si>
  <si>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</si>
  <si>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</si>
  <si>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</si>
  <si>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</si>
  <si>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</si>
  <si>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</si>
  <si>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</si>
  <si>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</si>
  <si>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</si>
  <si>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</si>
  <si>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</si>
  <si>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</si>
  <si>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</si>
  <si>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</si>
  <si>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</si>
  <si>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</si>
  <si>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</si>
  <si>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</si>
  <si>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</si>
  <si>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</si>
  <si>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</si>
  <si>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</si>
  <si>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</si>
  <si>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</si>
  <si>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</si>
  <si>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</si>
  <si>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</si>
  <si>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</si>
  <si>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</si>
  <si>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</si>
  <si>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</si>
  <si>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</si>
  <si>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</si>
  <si>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</si>
  <si>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</si>
  <si>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</si>
  <si>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</si>
  <si>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</si>
  <si>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</si>
  <si>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</si>
  <si>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</si>
  <si>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</si>
  <si>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</si>
  <si>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</si>
  <si>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</si>
  <si>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</si>
  <si>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</si>
  <si>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</si>
  <si>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</si>
  <si>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</si>
  <si>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</si>
  <si>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</si>
  <si>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</si>
  <si>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</si>
  <si>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</si>
  <si>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</si>
  <si>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</si>
  <si>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</si>
  <si>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</si>
  <si>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</si>
  <si>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</si>
  <si>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</si>
  <si>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</si>
  <si>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</si>
  <si>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</si>
  <si>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</si>
  <si>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</si>
  <si>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</si>
  <si>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</si>
  <si>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</si>
  <si>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</si>
  <si>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</si>
  <si>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</si>
  <si>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</si>
  <si>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</si>
  <si>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</si>
  <si>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</si>
  <si>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</si>
  <si>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</si>
  <si>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</si>
  <si>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</si>
  <si>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</si>
  <si>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</si>
  <si>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</si>
  <si>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</si>
  <si>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</si>
  <si>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</si>
  <si>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</si>
  <si>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</si>
  <si>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</si>
  <si>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</si>
  <si>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</si>
  <si>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</si>
  <si>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</si>
  <si>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</si>
  <si>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</si>
  <si>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</si>
  <si>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</si>
  <si>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</si>
  <si>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</si>
  <si>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</si>
  <si>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</si>
  <si>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</si>
  <si>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</si>
  <si>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</si>
  <si>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</si>
  <si>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</si>
  <si>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</si>
  <si>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</si>
  <si>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</si>
  <si>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</si>
  <si>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</si>
  <si>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</si>
  <si>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</si>
  <si>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</si>
  <si>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</si>
  <si>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</si>
  <si>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</si>
  <si>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</si>
  <si>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</si>
  <si>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</si>
  <si>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</si>
  <si>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</si>
  <si>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</si>
  <si>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</si>
  <si>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</si>
  <si>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</si>
  <si>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</si>
  <si>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</si>
  <si>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</si>
  <si>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</si>
  <si>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</si>
  <si>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</si>
  <si>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</si>
  <si>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</si>
  <si>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</si>
  <si>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</si>
  <si>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</si>
  <si>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</si>
  <si>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</si>
  <si>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</si>
  <si>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</si>
  <si>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</si>
  <si>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</si>
  <si>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</si>
  <si>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</si>
  <si>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</si>
  <si>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</si>
  <si>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</si>
  <si>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</si>
  <si>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</si>
  <si>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</si>
  <si>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</si>
  <si>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</si>
  <si>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</si>
  <si>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</si>
  <si>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</si>
  <si>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</si>
  <si>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</si>
  <si>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</si>
  <si>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</si>
  <si>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</si>
  <si>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</si>
  <si>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</si>
  <si>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</si>
  <si>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</si>
  <si>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</si>
  <si>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</si>
  <si>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</si>
  <si>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</si>
  <si>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</si>
  <si>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</si>
  <si>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</si>
  <si>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</si>
  <si>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</si>
  <si>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</si>
  <si>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</si>
  <si>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</si>
  <si>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</si>
  <si>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</si>
  <si>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</si>
  <si>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</si>
  <si>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</si>
  <si>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</si>
  <si>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</si>
  <si>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</si>
  <si>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</si>
  <si>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</si>
  <si>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</si>
  <si>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</si>
  <si>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</si>
  <si>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</si>
  <si>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</si>
  <si>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</si>
  <si>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</si>
  <si>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</si>
  <si>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</si>
  <si>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</si>
  <si>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</si>
  <si>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</si>
  <si>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</si>
  <si>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</si>
  <si>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</si>
  <si>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</si>
  <si>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</si>
  <si>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</si>
  <si>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</si>
  <si>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</si>
  <si>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</si>
  <si>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</si>
  <si>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</si>
  <si>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</si>
  <si>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</si>
  <si>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</si>
  <si>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</si>
  <si>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</si>
  <si>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</si>
  <si>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</si>
  <si>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</si>
  <si>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</si>
  <si>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</si>
  <si>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</si>
  <si>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</si>
  <si>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</si>
  <si>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</si>
  <si>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</si>
  <si>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</si>
  <si>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</si>
  <si>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</si>
  <si>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</si>
  <si>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</si>
  <si>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</si>
  <si>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</si>
  <si>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</si>
  <si>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</si>
  <si>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</si>
  <si>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</si>
  <si>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</si>
  <si>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</si>
  <si>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</si>
  <si>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</si>
  <si>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</si>
  <si>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</si>
  <si>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</si>
  <si>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</si>
  <si>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</si>
  <si>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</si>
  <si>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</si>
  <si>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</si>
  <si>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</si>
  <si>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</si>
  <si>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</si>
  <si>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</si>
  <si>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</si>
  <si>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</si>
  <si>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</si>
  <si>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</si>
  <si>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</si>
  <si>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</si>
  <si>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</si>
  <si>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</si>
  <si>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</si>
  <si>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</si>
  <si>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</si>
  <si>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</si>
  <si>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</si>
  <si>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</si>
  <si>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</si>
  <si>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</si>
  <si>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</si>
  <si>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</si>
  <si>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</si>
  <si>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</si>
  <si>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</si>
  <si>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</si>
  <si>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</si>
  <si>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</si>
  <si>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</si>
  <si>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</si>
  <si>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</si>
  <si>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</si>
  <si>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</si>
  <si>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</si>
  <si>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</si>
  <si>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</si>
  <si>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</si>
  <si>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</si>
  <si>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</si>
  <si>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</si>
  <si>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</si>
  <si>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</si>
  <si>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</si>
  <si>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</si>
  <si>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</si>
  <si>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</si>
  <si>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</si>
  <si>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</si>
  <si>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</si>
  <si>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</si>
  <si>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</si>
  <si>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</si>
  <si>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</si>
  <si>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</si>
  <si>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</si>
  <si>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</si>
  <si>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</si>
  <si>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</si>
  <si>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</si>
  <si>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</si>
  <si>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</si>
  <si>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</si>
  <si>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</si>
  <si>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</si>
  <si>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</si>
  <si>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</si>
  <si>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</si>
  <si>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</si>
  <si>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</si>
  <si>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</si>
  <si>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</si>
  <si>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</si>
  <si>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</si>
  <si>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</si>
  <si>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</si>
  <si>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</si>
  <si>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</si>
  <si>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</si>
  <si>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</si>
  <si>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</si>
  <si>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</si>
  <si>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</si>
  <si>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</si>
  <si>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</si>
  <si>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</si>
  <si>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</si>
  <si>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</si>
  <si>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</si>
  <si>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</si>
  <si>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</si>
  <si>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</si>
  <si>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</si>
  <si>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</si>
  <si>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</si>
  <si>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</si>
  <si>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</si>
  <si>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</si>
  <si>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</si>
  <si>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</si>
  <si>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</si>
  <si>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</si>
  <si>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</si>
  <si>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</si>
  <si>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</si>
  <si>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</si>
  <si>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</si>
  <si>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</si>
  <si>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</si>
  <si>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</si>
  <si>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</si>
  <si>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</si>
  <si>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</si>
  <si>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</si>
  <si>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</si>
  <si>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</si>
  <si>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</si>
  <si>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</si>
  <si>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</si>
  <si>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</si>
  <si>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</si>
  <si>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</si>
  <si>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</si>
  <si>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</si>
  <si>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</si>
  <si>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</si>
  <si>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</si>
  <si>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</si>
  <si>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</si>
  <si>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</si>
  <si>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</si>
  <si>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</si>
  <si>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</si>
  <si>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</si>
  <si>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</si>
  <si>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</si>
  <si>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</si>
  <si>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</si>
  <si>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</si>
  <si>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</si>
  <si>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</si>
  <si>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</si>
  <si>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</si>
  <si>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</si>
  <si>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</si>
  <si>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</si>
  <si>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</si>
  <si>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</si>
  <si>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</si>
  <si>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</si>
  <si>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</si>
  <si>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</si>
  <si>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</si>
  <si>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</si>
  <si>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</si>
  <si>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</si>
  <si>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</si>
  <si>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</si>
  <si>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</si>
  <si>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</si>
  <si>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</si>
  <si>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</si>
  <si>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</si>
  <si>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</si>
  <si>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</si>
  <si>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</si>
  <si>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</si>
  <si>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</si>
  <si>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</si>
  <si>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</si>
  <si>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</si>
  <si>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</si>
  <si>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</si>
  <si>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</si>
  <si>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</si>
  <si>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</si>
  <si>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</si>
  <si>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</si>
  <si>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</si>
  <si>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</si>
  <si>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</si>
  <si>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</si>
  <si>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</si>
  <si>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</si>
  <si>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</si>
  <si>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</si>
  <si>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</si>
  <si>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</si>
  <si>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</si>
  <si>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</si>
  <si>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</si>
  <si>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</si>
  <si>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</si>
  <si>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</si>
  <si>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</si>
  <si>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</si>
  <si>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</si>
  <si>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</si>
  <si>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</si>
  <si>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</si>
  <si>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</si>
  <si>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</si>
  <si>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</si>
  <si>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</si>
  <si>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</si>
  <si>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</si>
  <si>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</si>
  <si>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</si>
  <si>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</si>
  <si>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</si>
  <si>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</si>
  <si>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</si>
  <si>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</si>
  <si>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</si>
  <si>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</si>
  <si>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</si>
  <si>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</si>
  <si>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</si>
  <si>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</si>
  <si>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</si>
  <si>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</si>
  <si>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</si>
  <si>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</si>
  <si>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</si>
  <si>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</si>
  <si>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</si>
  <si>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</si>
  <si>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</si>
  <si>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</si>
  <si>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</si>
  <si>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</si>
  <si>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</si>
  <si>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</si>
  <si>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</si>
  <si>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</si>
  <si>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</si>
  <si>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</si>
  <si>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</si>
  <si>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</si>
  <si>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</si>
  <si>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</si>
  <si>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</si>
  <si>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</si>
  <si>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</si>
  <si>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</si>
  <si>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</si>
  <si>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</si>
  <si>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</si>
  <si>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</si>
  <si>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</si>
  <si>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</si>
  <si>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</si>
  <si>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</si>
  <si>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</si>
  <si>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</si>
  <si>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</si>
  <si>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</si>
  <si>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</si>
  <si>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</si>
  <si>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</si>
  <si>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</si>
  <si>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</si>
  <si>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</si>
  <si>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</si>
  <si>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</si>
  <si>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</si>
  <si>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</si>
  <si>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</si>
  <si>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</si>
  <si>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</si>
  <si>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</si>
  <si>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</si>
  <si>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</si>
  <si>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</si>
  <si>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</si>
  <si>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</si>
  <si>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</si>
  <si>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</si>
  <si>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</si>
  <si>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</si>
  <si>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</si>
  <si>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</si>
  <si>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</si>
  <si>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</si>
  <si>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</si>
  <si>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</si>
  <si>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</si>
  <si>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</si>
  <si>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</si>
  <si>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</si>
  <si>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</si>
  <si>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</si>
  <si>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</si>
  <si>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</si>
  <si>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</si>
  <si>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</si>
  <si>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</si>
  <si>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</si>
  <si>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</si>
  <si>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</si>
  <si>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</si>
  <si>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</si>
  <si>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</si>
  <si>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</si>
  <si>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</si>
  <si>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</si>
  <si>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</si>
  <si>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</si>
  <si>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</si>
  <si>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</si>
  <si>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</si>
  <si>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</si>
  <si>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</si>
  <si>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</si>
  <si>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</si>
  <si>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</si>
  <si>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</si>
  <si>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</si>
  <si>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</si>
  <si>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</si>
  <si>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</si>
  <si>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</si>
  <si>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</si>
  <si>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</si>
  <si>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</si>
  <si>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</si>
  <si>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</si>
  <si>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</si>
  <si>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</si>
  <si>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</si>
  <si>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</si>
  <si>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</si>
  <si>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</si>
  <si>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</si>
  <si>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</si>
  <si>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</si>
  <si>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</si>
  <si>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</si>
  <si>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</si>
  <si>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</si>
  <si>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</si>
  <si>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</si>
  <si>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</si>
  <si>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</si>
  <si>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</si>
  <si>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</si>
  <si>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</si>
  <si>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</si>
  <si>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</si>
  <si>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</si>
  <si>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</si>
  <si>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</si>
  <si>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</si>
  <si>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</si>
  <si>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</si>
  <si>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</si>
  <si>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</si>
  <si>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</si>
  <si>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</si>
  <si>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</si>
  <si>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</si>
  <si>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</si>
  <si>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</si>
  <si>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</si>
  <si>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</si>
  <si>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</si>
  <si>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</si>
  <si>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</si>
  <si>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</si>
  <si>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</si>
  <si>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</si>
  <si>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</si>
  <si>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</si>
  <si>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</si>
  <si>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</si>
  <si>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</si>
  <si>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</si>
  <si>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</si>
  <si>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</si>
  <si>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</si>
  <si>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</si>
  <si>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</si>
  <si>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</si>
  <si>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</si>
  <si>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</si>
  <si>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</si>
  <si>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</si>
  <si>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</si>
  <si>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</si>
  <si>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</si>
  <si>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</si>
  <si>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</si>
  <si>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</si>
  <si>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</si>
  <si>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</si>
  <si>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</si>
  <si>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</si>
  <si>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</si>
  <si>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</si>
  <si>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</si>
  <si>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</si>
  <si>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</si>
  <si>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</si>
  <si>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</si>
  <si>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</si>
  <si>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</si>
  <si>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</si>
  <si>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</si>
  <si>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</si>
  <si>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</si>
  <si>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</si>
  <si>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</si>
  <si>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</si>
  <si>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</si>
  <si>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</si>
  <si>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</si>
  <si>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</si>
  <si>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</si>
  <si>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</si>
  <si>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</si>
  <si>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</si>
  <si>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</si>
  <si>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</si>
  <si>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</si>
  <si>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</si>
  <si>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</si>
  <si>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</si>
  <si>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</si>
  <si>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</si>
  <si>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</si>
  <si>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</si>
  <si>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</si>
  <si>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</si>
  <si>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</si>
  <si>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</si>
  <si>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</si>
  <si>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</si>
  <si>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</si>
  <si>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</si>
  <si>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</si>
  <si>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</si>
  <si>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</si>
  <si>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</si>
  <si>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</si>
  <si>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</si>
  <si>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</si>
  <si>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</si>
  <si>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</si>
  <si>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</si>
  <si>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</si>
  <si>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</si>
  <si>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</si>
  <si>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</si>
  <si>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</si>
  <si>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</si>
  <si>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</si>
  <si>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</si>
  <si>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</si>
  <si>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</si>
  <si>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</si>
  <si>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</si>
  <si>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</si>
  <si>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</si>
  <si>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</si>
  <si>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</si>
  <si>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</si>
  <si>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</si>
  <si>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</si>
  <si>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</si>
  <si>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</si>
  <si>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</si>
  <si>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</si>
  <si>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</si>
  <si>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</si>
  <si>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</si>
  <si>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</si>
  <si>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</si>
  <si>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</si>
  <si>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</si>
  <si>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</si>
  <si>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</si>
  <si>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</si>
  <si>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</si>
  <si>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</si>
  <si>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</si>
  <si>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</si>
  <si>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</si>
  <si>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</si>
  <si>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</si>
  <si>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</si>
  <si>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</si>
  <si>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</si>
  <si>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</si>
  <si>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</si>
  <si>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</si>
  <si>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</si>
  <si>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</si>
  <si>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</si>
  <si>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</si>
  <si>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</si>
  <si>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</si>
  <si>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</si>
  <si>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</si>
  <si>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</si>
  <si>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</si>
  <si>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</si>
  <si>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</si>
  <si>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</si>
  <si>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</si>
  <si>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</si>
  <si>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</si>
  <si>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</si>
  <si>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</si>
  <si>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</si>
  <si>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</si>
  <si>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</si>
  <si>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</si>
  <si>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</si>
  <si>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</si>
  <si>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</si>
  <si>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</si>
  <si>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</si>
  <si>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</si>
  <si>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</si>
  <si>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</si>
  <si>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</si>
  <si>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</si>
  <si>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</si>
  <si>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</si>
  <si>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</si>
  <si>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</si>
  <si>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</si>
  <si>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</si>
  <si>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</si>
  <si>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</si>
  <si>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</si>
  <si>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</si>
  <si>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</si>
  <si>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</si>
  <si>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</si>
  <si>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</si>
  <si>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</si>
  <si>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</si>
  <si>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</si>
  <si>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</si>
  <si>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</si>
  <si>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</si>
  <si>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</si>
  <si>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</si>
  <si>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</si>
  <si>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</si>
  <si>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</si>
  <si>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</si>
  <si>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</si>
  <si>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</si>
  <si>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</si>
  <si>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</si>
  <si>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</si>
  <si>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</si>
  <si>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</si>
  <si>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</si>
  <si>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</si>
  <si>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</si>
  <si>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</si>
  <si>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</si>
  <si>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</si>
  <si>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</si>
  <si>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</si>
  <si>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</si>
  <si>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</si>
  <si>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</si>
  <si>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</si>
  <si>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</si>
  <si>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</si>
  <si>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</si>
  <si>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</si>
  <si>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</si>
  <si>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</si>
  <si>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</si>
  <si>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</si>
  <si>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</si>
  <si>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</si>
  <si>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</si>
  <si>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</si>
  <si>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</si>
  <si>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</si>
  <si>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</si>
  <si>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</si>
  <si>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</si>
  <si>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</si>
  <si>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</si>
  <si>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</si>
  <si>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</si>
  <si>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</si>
  <si>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</si>
  <si>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</si>
  <si>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</si>
  <si>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</si>
  <si>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</si>
  <si>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</si>
  <si>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</si>
  <si>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</si>
  <si>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</si>
  <si>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</si>
  <si>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</si>
  <si>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</si>
  <si>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</si>
  <si>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</si>
  <si>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</si>
  <si>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</si>
  <si>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</si>
  <si>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</si>
  <si>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</si>
  <si>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</si>
  <si>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</si>
  <si>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</si>
  <si>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</si>
  <si>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</si>
  <si>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</si>
  <si>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</si>
  <si>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</si>
  <si>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</si>
  <si>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</si>
  <si>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</si>
  <si>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</si>
  <si>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</si>
  <si>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</si>
  <si>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</si>
  <si>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</si>
  <si>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</si>
  <si>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</si>
  <si>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</si>
  <si>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</si>
  <si>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</si>
  <si>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</si>
  <si>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</si>
  <si>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</si>
  <si>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</si>
  <si>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</si>
  <si>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</si>
  <si>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</si>
  <si>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</si>
  <si>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</si>
  <si>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</si>
  <si>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</si>
  <si>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</si>
  <si>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</si>
  <si>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</si>
  <si>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</si>
  <si>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</si>
  <si>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</si>
  <si>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</si>
  <si>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</si>
  <si>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</si>
  <si>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</si>
  <si>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</si>
  <si>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</si>
  <si>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</si>
  <si>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</si>
  <si>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</si>
  <si>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</si>
  <si>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</si>
  <si>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</si>
  <si>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</si>
  <si>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</si>
  <si>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</si>
  <si>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</si>
  <si>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</si>
  <si>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</si>
  <si>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</si>
  <si>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</si>
  <si>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</si>
  <si>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</si>
  <si>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</si>
  <si>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</si>
  <si>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</si>
  <si>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</si>
  <si>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</si>
  <si>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</si>
  <si>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</si>
  <si>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</si>
  <si>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</si>
  <si>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</si>
  <si>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</si>
  <si>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</si>
  <si>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</si>
  <si>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</si>
  <si>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</si>
  <si>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</si>
  <si>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</si>
  <si>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</si>
  <si>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</si>
  <si>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</si>
  <si>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</si>
  <si>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</si>
  <si>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</si>
  <si>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</si>
  <si>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</si>
  <si>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</si>
  <si>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</si>
  <si>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</si>
  <si>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</si>
  <si>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</si>
  <si>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</si>
  <si>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</si>
  <si>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</si>
  <si>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</si>
  <si>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</si>
  <si>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</si>
  <si>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</si>
  <si>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</si>
  <si>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</si>
  <si>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</si>
  <si>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</si>
  <si>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</si>
  <si>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</si>
  <si>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</si>
  <si>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</si>
  <si>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</si>
  <si>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</si>
  <si>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</si>
  <si>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</si>
  <si>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</si>
  <si>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</si>
  <si>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</si>
  <si>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</si>
  <si>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</si>
  <si>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</si>
  <si>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</si>
  <si>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</si>
  <si>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</si>
  <si>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</si>
  <si>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</si>
  <si>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</si>
  <si>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</si>
  <si>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</si>
  <si>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</si>
  <si>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</si>
  <si>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</si>
  <si>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</si>
  <si>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</si>
  <si>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</si>
  <si>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</si>
  <si>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</si>
  <si>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</si>
  <si>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</si>
  <si>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</si>
  <si>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</si>
  <si>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</si>
  <si>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</si>
  <si>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</si>
  <si>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</si>
  <si>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</si>
  <si>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</si>
  <si>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</si>
  <si>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</si>
  <si>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</si>
  <si>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</si>
  <si>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</si>
  <si>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</si>
  <si>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</si>
  <si>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</si>
  <si>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</si>
  <si>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</si>
  <si>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</si>
  <si>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</si>
  <si>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</si>
  <si>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</si>
  <si>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</si>
  <si>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</si>
  <si>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</si>
  <si>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</si>
  <si>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</si>
  <si>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</si>
  <si>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</si>
  <si>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</si>
  <si>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</si>
  <si>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</si>
  <si>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</si>
  <si>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</si>
  <si>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</si>
  <si>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</si>
  <si>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</si>
  <si>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</si>
  <si>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</si>
  <si>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</si>
  <si>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</si>
  <si>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</si>
  <si>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</si>
  <si>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</si>
  <si>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</si>
  <si>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</si>
  <si>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</si>
  <si>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</si>
  <si>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</si>
  <si>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</si>
  <si>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</si>
  <si>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</si>
  <si>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</si>
  <si>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</si>
  <si>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</si>
  <si>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</si>
  <si>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</si>
  <si>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</si>
  <si>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</si>
  <si>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</si>
  <si>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</si>
  <si>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</si>
  <si>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</si>
  <si>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</si>
  <si>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</si>
  <si>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</si>
  <si>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</si>
  <si>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</si>
  <si>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</si>
  <si>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</si>
  <si>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</si>
  <si>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</si>
  <si>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</si>
  <si>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</si>
  <si>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</si>
  <si>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</si>
  <si>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</si>
  <si>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</si>
  <si>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</si>
  <si>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</si>
  <si>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</si>
  <si>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</si>
  <si>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</si>
  <si>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</si>
  <si>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</si>
  <si>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</si>
  <si>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</si>
  <si>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</si>
  <si>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</si>
  <si>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</si>
  <si>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</si>
  <si>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</si>
  <si>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</si>
  <si>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</si>
  <si>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</si>
  <si>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</si>
  <si>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</si>
  <si>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</si>
  <si>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</si>
  <si>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</si>
  <si>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</si>
  <si>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</si>
  <si>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</si>
  <si>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</si>
  <si>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</si>
  <si>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</si>
  <si>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</si>
  <si>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</si>
  <si>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</si>
  <si>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</si>
  <si>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</si>
  <si>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</si>
  <si>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</si>
  <si>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</si>
  <si>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</si>
  <si>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</si>
  <si>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</si>
  <si>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</si>
  <si>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</si>
  <si>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</si>
  <si>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</si>
  <si>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</si>
  <si>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</si>
  <si>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</si>
  <si>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</si>
  <si>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</si>
  <si>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</si>
  <si>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</si>
  <si>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</si>
  <si>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</si>
  <si>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</si>
  <si>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</si>
  <si>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</si>
  <si>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</si>
  <si>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</si>
  <si>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</si>
  <si>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</si>
  <si>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</si>
  <si>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</si>
  <si>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</si>
  <si>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</si>
  <si>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</si>
  <si>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</si>
  <si>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</si>
  <si>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</si>
  <si>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</si>
  <si>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</si>
  <si>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</si>
  <si>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</si>
  <si>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</si>
  <si>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</si>
  <si>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</si>
  <si>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</si>
  <si>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</si>
  <si>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</si>
  <si>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</si>
  <si>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</si>
  <si>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</si>
  <si>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</si>
  <si>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</si>
  <si>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</si>
  <si>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</si>
  <si>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</si>
  <si>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</si>
  <si>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</si>
  <si>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</si>
  <si>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</si>
  <si>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</si>
  <si>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</si>
  <si>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</si>
  <si>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</si>
  <si>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</si>
  <si>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</si>
  <si>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</si>
  <si>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</si>
  <si>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</si>
  <si>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</si>
  <si>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</si>
  <si>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</si>
  <si>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</si>
  <si>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</si>
  <si>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</si>
  <si>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</si>
  <si>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</si>
  <si>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</si>
  <si>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</si>
  <si>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</si>
  <si>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</si>
  <si>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</si>
  <si>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</si>
  <si>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</si>
  <si>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</si>
  <si>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</si>
  <si>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</si>
  <si>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</si>
  <si>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</si>
  <si>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</si>
  <si>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</si>
  <si>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</si>
  <si>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</si>
  <si>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</si>
  <si>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</si>
  <si>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</si>
  <si>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</si>
  <si>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</si>
  <si>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</si>
  <si>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</si>
  <si>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</si>
  <si>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</si>
  <si>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</si>
  <si>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</si>
  <si>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</si>
  <si>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</si>
  <si>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</si>
  <si>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</si>
  <si>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</si>
  <si>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</si>
  <si>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</si>
  <si>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</si>
  <si>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</si>
  <si>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</si>
  <si>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</si>
  <si>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</si>
  <si>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</si>
  <si>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</si>
  <si>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</si>
  <si>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</si>
  <si>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</si>
  <si>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</si>
  <si>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</si>
  <si>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</si>
  <si>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</si>
  <si>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</si>
  <si>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</si>
  <si>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</si>
  <si>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</si>
  <si>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</si>
  <si>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</si>
  <si>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</si>
  <si>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</si>
  <si>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</si>
  <si>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</si>
  <si>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</si>
  <si>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</si>
  <si>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</si>
  <si>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</si>
  <si>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</si>
  <si>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</si>
  <si>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</si>
  <si>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</si>
  <si>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</si>
  <si>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</si>
  <si>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</si>
  <si>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</si>
  <si>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</si>
  <si>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</si>
  <si>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</si>
  <si>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</si>
  <si>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</si>
  <si>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</si>
  <si>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</si>
  <si>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</si>
  <si>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</si>
  <si>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</si>
  <si>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</si>
  <si>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</si>
  <si>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</si>
  <si>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</si>
  <si>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</si>
  <si>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</si>
  <si>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</si>
  <si>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</si>
  <si>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</si>
  <si>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</si>
  <si>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</si>
  <si>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</si>
  <si>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</si>
  <si>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</si>
  <si>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</si>
  <si>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</si>
  <si>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</si>
  <si>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</si>
  <si>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</si>
  <si>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</si>
  <si>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</si>
  <si>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</si>
  <si>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</si>
  <si>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</si>
  <si>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</si>
  <si>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</si>
  <si>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</si>
  <si>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</si>
  <si>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</si>
  <si>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</si>
  <si>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</si>
  <si>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</si>
  <si>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</si>
  <si>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</si>
  <si>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</si>
  <si>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</si>
  <si>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</si>
  <si>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</si>
  <si>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</si>
  <si>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</si>
  <si>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</si>
  <si>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</si>
  <si>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</si>
  <si>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</si>
  <si>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</si>
  <si>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</si>
  <si>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</si>
  <si>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</si>
  <si>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</si>
  <si>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</si>
  <si>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</si>
  <si>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</si>
  <si>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</si>
  <si>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</si>
  <si>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</si>
  <si>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</si>
  <si>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</si>
  <si>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</si>
  <si>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</si>
  <si>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</si>
  <si>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</si>
  <si>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</si>
  <si>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</si>
  <si>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</si>
  <si>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</si>
  <si>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</si>
  <si>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</si>
  <si>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</si>
  <si>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</si>
  <si>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</si>
  <si>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</si>
  <si>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</si>
  <si>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</si>
  <si>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</si>
  <si>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</si>
  <si>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</si>
  <si>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</si>
  <si>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</si>
  <si>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</si>
  <si>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</si>
  <si>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</si>
  <si>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</si>
  <si>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</si>
  <si>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</si>
  <si>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</si>
  <si>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</si>
  <si>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</si>
  <si>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</si>
  <si>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</si>
  <si>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</si>
  <si>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</si>
  <si>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</si>
  <si>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</si>
  <si>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</si>
  <si>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</si>
  <si>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</si>
  <si>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</si>
  <si>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</si>
  <si>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</si>
  <si>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</si>
  <si>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</si>
  <si>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</si>
  <si>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</si>
  <si>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</si>
  <si>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</si>
  <si>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</si>
  <si>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</si>
  <si>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</si>
  <si>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</si>
  <si>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</si>
  <si>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</si>
  <si>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</si>
  <si>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</si>
  <si>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</si>
  <si>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</si>
  <si>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</si>
  <si>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</si>
  <si>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</si>
  <si>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</si>
  <si>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</si>
  <si>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</si>
  <si>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</si>
  <si>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</si>
  <si>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</si>
  <si>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</si>
  <si>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</si>
  <si>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</si>
  <si>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</si>
  <si>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</si>
  <si>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</si>
  <si>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</si>
  <si>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</si>
  <si>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</si>
  <si>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</si>
  <si>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</si>
  <si>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</si>
  <si>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</si>
  <si>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</si>
  <si>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</si>
  <si>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</si>
  <si>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</si>
  <si>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</si>
  <si>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</si>
  <si>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</si>
  <si>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</si>
  <si>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</si>
  <si>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</si>
  <si>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</si>
  <si>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</si>
  <si>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</si>
  <si>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</si>
  <si>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</si>
  <si>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</si>
  <si>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</si>
  <si>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</si>
  <si>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</si>
  <si>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</si>
  <si>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</si>
  <si>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</si>
  <si>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</si>
  <si>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</si>
  <si>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</si>
  <si>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</si>
  <si>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</si>
  <si>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</si>
  <si>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</si>
  <si>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</si>
  <si>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</si>
  <si>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</si>
  <si>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</si>
  <si>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</si>
  <si>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</si>
  <si>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</si>
  <si>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</si>
  <si>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</si>
  <si>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</si>
  <si>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</si>
  <si>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</si>
  <si>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</si>
  <si>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</si>
  <si>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</si>
  <si>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</si>
  <si>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</si>
  <si>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</si>
  <si>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</si>
  <si>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</si>
  <si>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</si>
  <si>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</si>
  <si>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</si>
  <si>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</si>
  <si>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</si>
  <si>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</si>
  <si>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</si>
  <si>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</si>
  <si>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</si>
  <si>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</si>
  <si>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</si>
  <si>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</si>
  <si>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</si>
  <si>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</si>
  <si>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</si>
  <si>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</si>
  <si>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</si>
  <si>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</si>
  <si>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</si>
  <si>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</si>
  <si>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</si>
  <si>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</si>
  <si>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</si>
  <si>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</si>
  <si>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</si>
  <si>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</si>
  <si>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</si>
  <si>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</si>
  <si>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</si>
  <si>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</si>
  <si>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</si>
  <si>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</si>
  <si>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</si>
  <si>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</si>
  <si>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</si>
  <si>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</si>
  <si>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</si>
  <si>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</si>
  <si>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</si>
  <si>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</si>
  <si>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</si>
  <si>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</si>
  <si>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</si>
  <si>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</si>
  <si>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</si>
  <si>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</si>
  <si>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</si>
  <si>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</si>
  <si>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</si>
  <si>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</si>
  <si>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</si>
  <si>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</si>
  <si>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</si>
  <si>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</si>
  <si>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</si>
  <si>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</si>
  <si>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</si>
  <si>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</si>
  <si>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</si>
  <si>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</si>
  <si>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</si>
  <si>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</si>
  <si>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</si>
  <si>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</si>
  <si>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</si>
  <si>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</si>
  <si>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</si>
  <si>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</si>
  <si>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</si>
  <si>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</si>
  <si>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</si>
  <si>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</si>
  <si>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</si>
  <si>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</si>
  <si>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</si>
  <si>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</si>
  <si>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</si>
  <si>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</si>
  <si>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</si>
  <si>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</si>
  <si>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</si>
  <si>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</si>
  <si>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</si>
  <si>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</si>
  <si>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</si>
  <si>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</si>
  <si>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</si>
  <si>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</si>
  <si>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</si>
  <si>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</si>
  <si>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</si>
  <si>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</si>
  <si>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</si>
  <si>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</si>
  <si>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</si>
  <si>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</si>
  <si>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</si>
  <si>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</si>
  <si>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</si>
  <si>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</si>
  <si>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</si>
  <si>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</si>
  <si>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</si>
  <si>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</si>
  <si>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</si>
  <si>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</si>
  <si>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</si>
  <si>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</si>
  <si>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</si>
  <si>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</si>
  <si>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</si>
  <si>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</si>
  <si>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</si>
  <si>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</si>
  <si>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</si>
  <si>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</si>
  <si>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</si>
  <si>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</si>
  <si>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</si>
  <si>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</si>
  <si>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</si>
  <si>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</si>
  <si>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</si>
  <si>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</si>
  <si>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</si>
  <si>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</si>
  <si>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</si>
  <si>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</si>
  <si>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</si>
  <si>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</si>
  <si>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</si>
  <si>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</si>
  <si>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</si>
  <si>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</si>
  <si>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</si>
  <si>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</si>
  <si>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</si>
  <si>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</si>
  <si>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</si>
  <si>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</si>
  <si>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</si>
  <si>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</si>
  <si>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</si>
  <si>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</si>
  <si>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</si>
  <si>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</si>
  <si>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</si>
  <si>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</si>
  <si>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</si>
  <si>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</si>
  <si>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</si>
  <si>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</si>
  <si>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</si>
  <si>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</si>
  <si>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</si>
  <si>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</si>
  <si>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</si>
  <si>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</si>
  <si>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</si>
  <si>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</si>
  <si>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</si>
  <si>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</si>
  <si>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</si>
  <si>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</si>
  <si>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</si>
  <si>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</si>
  <si>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</si>
  <si>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</si>
  <si>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</si>
  <si>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</si>
  <si>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</si>
  <si>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</si>
  <si>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</si>
  <si>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</si>
  <si>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</si>
  <si>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</si>
  <si>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</si>
  <si>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</si>
  <si>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</si>
  <si>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</si>
  <si>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</si>
  <si>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</si>
  <si>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</si>
  <si>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</si>
  <si>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</si>
  <si>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</si>
  <si>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</si>
  <si>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</si>
  <si>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</si>
  <si>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</si>
  <si>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</si>
  <si>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</si>
  <si>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</si>
  <si>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</si>
  <si>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</si>
  <si>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</si>
  <si>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</si>
  <si>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</si>
  <si>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</si>
  <si>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</si>
  <si>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</si>
  <si>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</si>
  <si>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</si>
  <si>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</si>
  <si>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</si>
  <si>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</si>
  <si>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</si>
  <si>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</si>
  <si>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</si>
  <si>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</si>
  <si>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</si>
  <si>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</si>
  <si>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</si>
  <si>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</si>
  <si>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</si>
  <si>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</si>
  <si>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</si>
  <si>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</si>
  <si>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</si>
  <si>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</si>
  <si>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</si>
  <si>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</si>
  <si>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</si>
  <si>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</si>
  <si>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</si>
  <si>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</si>
  <si>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</si>
  <si>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</si>
  <si>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</si>
  <si>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</si>
  <si>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</si>
  <si>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</si>
  <si>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</si>
  <si>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</si>
  <si>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</si>
  <si>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</si>
  <si>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</si>
  <si>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</si>
  <si>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</si>
  <si>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</si>
  <si>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</si>
  <si>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</si>
  <si>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</si>
  <si>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</si>
  <si>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</si>
  <si>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</si>
  <si>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</si>
  <si>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</si>
  <si>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</si>
  <si>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</si>
  <si>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</si>
  <si>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</si>
  <si>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</si>
  <si>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</si>
  <si>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</si>
  <si>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</si>
  <si>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</si>
  <si>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</si>
  <si>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</si>
  <si>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</si>
  <si>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</si>
  <si>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</si>
  <si>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</si>
  <si>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</si>
  <si>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</si>
  <si>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</si>
  <si>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</si>
  <si>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</si>
  <si>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</si>
  <si>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</si>
  <si>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</si>
  <si>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</si>
  <si>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</si>
  <si>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</si>
  <si>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</si>
  <si>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</si>
  <si>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</si>
  <si>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</si>
  <si>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</si>
  <si>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</si>
  <si>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</si>
  <si>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</si>
  <si>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</si>
  <si>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</si>
  <si>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</si>
  <si>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</si>
  <si>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</si>
  <si>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</si>
  <si>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</si>
  <si>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</si>
  <si>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</si>
  <si>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</si>
  <si>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</si>
  <si>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</si>
  <si>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</si>
  <si>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</si>
  <si>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</si>
  <si>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</si>
  <si>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</si>
  <si>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</si>
  <si>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</si>
  <si>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</si>
  <si>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</si>
  <si>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</si>
  <si>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</si>
  <si>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</si>
  <si>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</si>
  <si>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</si>
  <si>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</si>
  <si>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</si>
  <si>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</si>
  <si>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</si>
  <si>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</si>
  <si>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</si>
  <si>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</si>
  <si>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</si>
  <si>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</si>
  <si>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</si>
  <si>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</si>
  <si>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</si>
  <si>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</si>
  <si>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</si>
  <si>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</si>
  <si>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</si>
  <si>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</si>
  <si>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</si>
  <si>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</si>
  <si>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</si>
  <si>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</si>
  <si>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</si>
  <si>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</si>
  <si>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</si>
  <si>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</si>
  <si>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</si>
  <si>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</si>
  <si>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</si>
  <si>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</si>
  <si>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</si>
  <si>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</si>
  <si>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</si>
  <si>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</si>
  <si>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</si>
  <si>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</si>
  <si>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</si>
  <si>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</si>
  <si>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</si>
  <si>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</si>
  <si>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</si>
  <si>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</si>
  <si>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</si>
  <si>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</si>
  <si>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</si>
  <si>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</si>
  <si>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</si>
  <si>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</si>
  <si>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</si>
  <si>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</si>
  <si>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</si>
  <si>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</si>
  <si>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</si>
  <si>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</si>
  <si>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</si>
  <si>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</si>
  <si>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</si>
  <si>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</si>
  <si>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</si>
  <si>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</si>
  <si>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</si>
  <si>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</si>
  <si>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</si>
  <si>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</si>
  <si>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</si>
  <si>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</si>
  <si>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</si>
  <si>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</si>
  <si>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</si>
  <si>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</si>
  <si>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</si>
  <si>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</si>
  <si>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</si>
  <si>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</si>
  <si>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</si>
  <si>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</si>
  <si>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</si>
  <si>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</si>
  <si>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</si>
  <si>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</si>
  <si>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</si>
  <si>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</si>
  <si>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</si>
  <si>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</si>
  <si>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</si>
  <si>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</si>
  <si>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</si>
  <si>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</si>
  <si>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</si>
  <si>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</si>
  <si>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</si>
  <si>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</si>
  <si>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</si>
  <si>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</si>
  <si>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</si>
  <si>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</si>
  <si>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</si>
  <si>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</si>
  <si>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</si>
  <si>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</si>
  <si>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</si>
  <si>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</si>
  <si>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</si>
  <si>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</si>
  <si>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</si>
  <si>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</si>
  <si>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</si>
  <si>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</si>
  <si>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</si>
  <si>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</si>
  <si>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</si>
  <si>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</si>
  <si>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</si>
  <si>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</si>
  <si>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</si>
  <si>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</si>
  <si>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</si>
  <si>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</si>
  <si>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</si>
  <si>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</si>
  <si>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</si>
  <si>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</si>
  <si>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</si>
  <si>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</si>
  <si>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</si>
  <si>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</si>
  <si>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</si>
  <si>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</si>
  <si>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</si>
  <si>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</si>
  <si>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</si>
  <si>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</si>
  <si>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</si>
  <si>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</si>
  <si>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</si>
  <si>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</si>
  <si>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</si>
  <si>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</si>
  <si>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</si>
  <si>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</si>
  <si>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</si>
  <si>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</si>
  <si>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</si>
  <si>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</si>
  <si>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</si>
  <si>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</si>
  <si>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</si>
  <si>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</si>
  <si>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</si>
  <si>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</si>
  <si>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</si>
  <si>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</si>
  <si>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</si>
  <si>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</si>
  <si>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</si>
  <si>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</si>
  <si>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</si>
  <si>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</si>
  <si>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</si>
  <si>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</si>
  <si>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</si>
  <si>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</si>
  <si>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</si>
  <si>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</si>
  <si>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</si>
  <si>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</si>
  <si>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</si>
  <si>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</si>
  <si>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</si>
  <si>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</si>
  <si>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</si>
  <si>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</si>
  <si>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</si>
  <si>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</si>
  <si>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</si>
  <si>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</si>
  <si>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</si>
  <si>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</si>
  <si>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</si>
  <si>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</si>
  <si>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</si>
  <si>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</si>
  <si>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</si>
  <si>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</si>
  <si>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</si>
  <si>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</si>
  <si>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</si>
  <si>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</si>
  <si>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</si>
  <si>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</si>
  <si>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</si>
  <si>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</si>
  <si>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</si>
  <si>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</si>
  <si>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</si>
  <si>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</si>
  <si>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</si>
  <si>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</si>
  <si>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</si>
  <si>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</si>
  <si>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</si>
  <si>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</si>
  <si>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</si>
  <si>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</si>
  <si>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</si>
  <si>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</si>
  <si>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</si>
  <si>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</si>
  <si>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</si>
  <si>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</si>
  <si>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</si>
  <si>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</si>
  <si>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</si>
  <si>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</si>
  <si>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</si>
  <si>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</si>
  <si>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</si>
  <si>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</si>
  <si>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</si>
  <si>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</si>
  <si>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</si>
  <si>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</si>
  <si>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</si>
  <si>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</si>
  <si>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</si>
  <si>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</si>
  <si>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</si>
  <si>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</si>
  <si>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</si>
  <si>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</si>
  <si>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</si>
  <si>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</si>
  <si>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</si>
  <si>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</si>
  <si>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</si>
  <si>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</si>
  <si>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</si>
  <si>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</si>
  <si>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</si>
  <si>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</si>
  <si>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</si>
  <si>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</si>
  <si>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</si>
  <si>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</si>
  <si>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</si>
  <si>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</si>
  <si>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</si>
  <si>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</si>
  <si>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</si>
  <si>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</si>
  <si>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</si>
  <si>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</si>
  <si>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</si>
  <si>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</si>
  <si>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</si>
  <si>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</si>
  <si>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</si>
  <si>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</si>
  <si>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</si>
  <si>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</si>
  <si>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</si>
  <si>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</si>
  <si>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</si>
  <si>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</si>
  <si>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</si>
  <si>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</si>
  <si>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</si>
  <si>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</si>
  <si>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</si>
  <si>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</si>
  <si>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</si>
  <si>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</si>
  <si>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</si>
  <si>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</si>
  <si>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</si>
  <si>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</si>
  <si>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</si>
  <si>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</si>
  <si>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</si>
  <si>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</si>
  <si>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</si>
  <si>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</si>
  <si>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</si>
  <si>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</si>
  <si>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</si>
  <si>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</si>
  <si>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</si>
  <si>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</si>
  <si>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</si>
  <si>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</si>
  <si>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</si>
  <si>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</si>
  <si>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</si>
  <si>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</si>
  <si>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</si>
  <si>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</si>
  <si>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</si>
  <si>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</si>
  <si>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</si>
  <si>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</si>
  <si>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</si>
  <si>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</si>
  <si>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</si>
  <si>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</si>
  <si>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</si>
  <si>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</si>
  <si>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</si>
  <si>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</si>
  <si>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</si>
  <si>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</si>
  <si>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</si>
  <si>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</si>
  <si>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</si>
  <si>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</si>
  <si>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</si>
  <si>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</si>
  <si>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</si>
  <si>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</si>
  <si>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</si>
  <si>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</si>
  <si>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</si>
  <si>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</si>
  <si>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</si>
  <si>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</si>
  <si>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</si>
  <si>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</si>
  <si>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</si>
  <si>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</si>
  <si>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</si>
  <si>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</si>
  <si>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</si>
  <si>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</si>
  <si>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</si>
  <si>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</si>
  <si>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</si>
  <si>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</si>
  <si>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</si>
  <si>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</si>
  <si>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</si>
  <si>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</si>
  <si>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</si>
  <si>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</si>
  <si>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</si>
  <si>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</si>
  <si>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</si>
  <si>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</si>
  <si>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</si>
  <si>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</si>
  <si>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</si>
  <si>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</si>
  <si>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</si>
  <si>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</si>
  <si>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</si>
  <si>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</si>
  <si>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</si>
  <si>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</si>
  <si>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</si>
  <si>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</si>
  <si>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</si>
  <si>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</si>
  <si>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</si>
  <si>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</si>
  <si>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</si>
  <si>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</si>
  <si>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</si>
  <si>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</si>
  <si>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</si>
  <si>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</si>
  <si>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</si>
  <si>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</si>
  <si>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</si>
  <si>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</si>
  <si>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</si>
  <si>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</si>
  <si>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</si>
  <si>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</si>
  <si>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</si>
  <si>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</si>
  <si>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</si>
  <si>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</si>
  <si>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</si>
  <si>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</si>
  <si>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</si>
  <si>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</si>
  <si>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</si>
  <si>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</si>
  <si>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</si>
  <si>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</si>
  <si>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</si>
  <si>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</si>
  <si>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</si>
  <si>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</si>
  <si>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</si>
  <si>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</si>
  <si>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</si>
  <si>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</si>
  <si>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</si>
  <si>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</si>
  <si>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</si>
  <si>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</si>
  <si>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</si>
  <si>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</si>
  <si>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</si>
  <si>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</si>
  <si>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</si>
  <si>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</si>
  <si>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</si>
  <si>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</si>
  <si>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</si>
  <si>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</si>
  <si>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</si>
  <si>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</si>
  <si>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</si>
  <si>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</si>
  <si>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</si>
  <si>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</si>
  <si>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</si>
  <si>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</si>
  <si>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</si>
  <si>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</si>
  <si>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</si>
  <si>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</si>
  <si>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</si>
  <si>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</si>
  <si>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</si>
  <si>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</si>
  <si>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</si>
  <si>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</si>
  <si>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</si>
  <si>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</si>
  <si>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</si>
  <si>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</si>
  <si>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</si>
  <si>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</si>
  <si>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</si>
  <si>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</si>
  <si>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</si>
  <si>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</si>
  <si>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</si>
  <si>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</si>
  <si>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</si>
  <si>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</si>
  <si>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</si>
  <si>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</si>
  <si>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</si>
  <si>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</si>
  <si>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</si>
  <si>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</si>
  <si>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</si>
  <si>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</si>
  <si>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</si>
  <si>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</si>
  <si>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</si>
  <si>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</si>
  <si>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</si>
  <si>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</si>
  <si>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</si>
  <si>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</si>
  <si>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</si>
  <si>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</si>
  <si>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</si>
  <si>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</si>
  <si>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</si>
  <si>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</si>
  <si>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</si>
  <si>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</si>
  <si>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</si>
  <si>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</si>
  <si>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</si>
  <si>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</si>
  <si>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</si>
  <si>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</si>
  <si>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</si>
  <si>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</si>
  <si>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</si>
  <si>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</si>
  <si>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</si>
  <si>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</si>
  <si>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</si>
  <si>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</si>
  <si>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</si>
  <si>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</si>
  <si>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</si>
  <si>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</si>
  <si>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</si>
  <si>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</si>
  <si>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</si>
  <si>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</si>
  <si>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</si>
  <si>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</si>
  <si>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</si>
  <si>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</si>
  <si>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</si>
  <si>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</si>
  <si>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</si>
  <si>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</si>
  <si>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</si>
  <si>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</si>
  <si>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</si>
  <si>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</si>
  <si>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</si>
  <si>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</si>
  <si>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</si>
  <si>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</si>
  <si>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</si>
  <si>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</si>
  <si>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</si>
  <si>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</si>
  <si>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</si>
  <si>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</si>
  <si>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</si>
  <si>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</si>
  <si>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</si>
  <si>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</si>
  <si>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</si>
  <si>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</si>
  <si>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</si>
  <si>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</si>
  <si>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</si>
  <si>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</si>
  <si>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</si>
  <si>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</si>
  <si>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</si>
  <si>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</si>
  <si>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</si>
  <si>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</si>
  <si>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</si>
  <si>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</si>
  <si>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</si>
  <si>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</si>
  <si>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</si>
  <si>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</si>
  <si>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</si>
  <si>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</si>
  <si>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</si>
  <si>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</si>
  <si>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</si>
  <si>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</si>
  <si>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</si>
  <si>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</si>
  <si>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</si>
  <si>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</si>
  <si>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</si>
  <si>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</si>
  <si>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</si>
  <si>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</si>
  <si>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</si>
  <si>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</si>
  <si>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</si>
  <si>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</si>
  <si>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</si>
  <si>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</si>
  <si>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</si>
  <si>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</si>
  <si>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</si>
  <si>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</si>
  <si>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</si>
  <si>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</si>
  <si>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</si>
  <si>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</si>
  <si>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</si>
  <si>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</si>
  <si>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</si>
  <si>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</si>
  <si>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</si>
  <si>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</si>
  <si>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</si>
  <si>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</si>
  <si>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</si>
  <si>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</si>
  <si>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</si>
  <si>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</si>
  <si>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</si>
  <si>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</si>
  <si>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</si>
  <si>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</si>
  <si>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</si>
  <si>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</si>
  <si>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</si>
  <si>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</si>
  <si>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</si>
  <si>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</si>
  <si>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</si>
  <si>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</si>
  <si>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</si>
  <si>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</si>
  <si>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</si>
  <si>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</si>
  <si>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</si>
  <si>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</si>
  <si>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</si>
  <si>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</si>
  <si>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</si>
  <si>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</si>
  <si>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</si>
  <si>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</si>
  <si>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</si>
  <si>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</si>
  <si>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</si>
  <si>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</si>
  <si>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</si>
  <si>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</si>
  <si>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</si>
  <si>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</si>
  <si>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</si>
  <si>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</si>
  <si>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</si>
  <si>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</si>
  <si>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</si>
  <si>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</si>
  <si>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</si>
  <si>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</si>
  <si>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</si>
  <si>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</si>
  <si>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</si>
  <si>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</si>
  <si>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</si>
  <si>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</si>
  <si>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</si>
  <si>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</si>
  <si>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</si>
  <si>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</si>
  <si>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</si>
  <si>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</si>
  <si>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</si>
  <si>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</si>
  <si>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</si>
  <si>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</si>
  <si>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</si>
  <si>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</si>
  <si>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</si>
  <si>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</si>
  <si>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</si>
  <si>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</si>
  <si>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</si>
  <si>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</si>
  <si>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</si>
  <si>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</si>
  <si>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</si>
  <si>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</si>
  <si>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</si>
  <si>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</si>
  <si>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</si>
  <si>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</si>
  <si>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</si>
  <si>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</si>
  <si>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</si>
  <si>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</si>
  <si>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</si>
  <si>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</si>
  <si>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</si>
  <si>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</si>
  <si>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</si>
  <si>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</si>
  <si>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</si>
  <si>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</si>
  <si>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</si>
  <si>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</si>
  <si>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</si>
  <si>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</si>
  <si>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</si>
  <si>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</si>
  <si>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</si>
  <si>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</si>
  <si>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</si>
  <si>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</si>
  <si>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</si>
  <si>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</si>
  <si>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</si>
  <si>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</si>
  <si>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</si>
  <si>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</si>
  <si>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</si>
  <si>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</si>
  <si>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</si>
  <si>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</si>
  <si>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</si>
  <si>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</si>
  <si>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</si>
  <si>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</si>
  <si>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</si>
  <si>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</si>
  <si>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</si>
  <si>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</si>
  <si>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</si>
  <si>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</si>
  <si>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</si>
  <si>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</si>
  <si>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</si>
  <si>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</si>
  <si>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</si>
  <si>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</si>
  <si>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</si>
  <si>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</si>
  <si>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</si>
  <si>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</si>
  <si>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</si>
  <si>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</si>
  <si>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</si>
  <si>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</si>
  <si>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</si>
  <si>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</si>
  <si>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</si>
  <si>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</si>
  <si>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</si>
  <si>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</si>
  <si>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</si>
  <si>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</si>
  <si>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</si>
  <si>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</si>
  <si>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</si>
  <si>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</si>
  <si>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</si>
  <si>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</si>
  <si>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</si>
  <si>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</si>
  <si>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</si>
  <si>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</si>
  <si>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</si>
  <si>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</si>
  <si>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</si>
  <si>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</si>
  <si>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</si>
  <si>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</si>
  <si>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</si>
  <si>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</si>
  <si>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</si>
  <si>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</si>
  <si>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</si>
  <si>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</si>
  <si>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</si>
  <si>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</si>
  <si>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</si>
  <si>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</si>
  <si>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</si>
  <si>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</si>
  <si>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</si>
  <si>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</si>
  <si>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</si>
  <si>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</si>
  <si>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</si>
  <si>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</si>
  <si>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</si>
  <si>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</si>
  <si>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</si>
  <si>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</si>
  <si>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</si>
  <si>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</si>
  <si>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</si>
  <si>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</si>
  <si>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</si>
  <si>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</si>
  <si>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</si>
  <si>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</si>
  <si>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</si>
  <si>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</si>
  <si>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</si>
  <si>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</si>
  <si>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</si>
  <si>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</si>
  <si>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</si>
  <si>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</si>
  <si>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</si>
  <si>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</si>
  <si>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</si>
  <si>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</si>
  <si>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</si>
  <si>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</si>
  <si>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</si>
  <si>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</si>
  <si>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</si>
  <si>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</si>
  <si>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</si>
  <si>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</si>
  <si>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</si>
  <si>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</si>
  <si>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</si>
  <si>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</si>
  <si>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</si>
  <si>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</si>
  <si>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</si>
  <si>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</si>
  <si>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</si>
  <si>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</si>
  <si>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</si>
  <si>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</si>
  <si>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</si>
  <si>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</si>
  <si>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</si>
  <si>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</si>
  <si>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</si>
  <si>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</si>
  <si>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</si>
  <si>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</si>
  <si>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</si>
  <si>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</si>
  <si>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</si>
  <si>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</si>
  <si>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</si>
  <si>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</si>
  <si>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</si>
  <si>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</si>
  <si>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</si>
  <si>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</si>
  <si>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</si>
  <si>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</si>
  <si>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</si>
  <si>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</si>
  <si>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</si>
  <si>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</si>
  <si>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</si>
  <si>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</si>
  <si>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</si>
  <si>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</si>
  <si>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</si>
  <si>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</si>
  <si>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</si>
  <si>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</si>
  <si>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</si>
  <si>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</si>
  <si>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</si>
  <si>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</si>
  <si>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</si>
  <si>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</si>
  <si>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</si>
  <si>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</si>
  <si>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</si>
  <si>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</si>
  <si>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</si>
  <si>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</si>
  <si>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</si>
  <si>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</si>
  <si>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</si>
  <si>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</si>
  <si>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</si>
  <si>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</si>
  <si>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</si>
  <si>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</si>
  <si>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</si>
  <si>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</si>
  <si>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</si>
  <si>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</si>
  <si>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</si>
  <si>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</si>
  <si>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</si>
  <si>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</si>
  <si>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</si>
  <si>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</si>
  <si>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</si>
  <si>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</si>
  <si>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</si>
  <si>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</si>
  <si>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</si>
  <si>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</si>
  <si>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</si>
  <si>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</si>
  <si>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</si>
  <si>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</si>
  <si>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</si>
  <si>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</si>
  <si>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</si>
  <si>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</si>
  <si>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</si>
  <si>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</si>
  <si>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</si>
  <si>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</si>
  <si>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</si>
  <si>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</si>
  <si>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</si>
  <si>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</si>
  <si>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</si>
  <si>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</si>
  <si>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</si>
  <si>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</si>
  <si>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</si>
  <si>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</si>
  <si>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</si>
  <si>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</si>
  <si>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</si>
  <si>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</si>
  <si>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</si>
  <si>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</si>
  <si>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</si>
  <si>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</si>
  <si>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</si>
  <si>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</si>
  <si>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</si>
  <si>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</si>
  <si>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</si>
  <si>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</si>
  <si>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</si>
  <si>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</si>
  <si>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</si>
  <si>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</si>
  <si>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</si>
  <si>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</si>
  <si>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</si>
  <si>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</si>
  <si>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</si>
  <si>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</si>
  <si>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</si>
  <si>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</si>
  <si>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</si>
  <si>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</si>
  <si>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</si>
  <si>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</si>
  <si>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</si>
  <si>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</si>
  <si>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</si>
  <si>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</si>
  <si>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</si>
  <si>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</si>
  <si>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</si>
  <si>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</si>
  <si>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</si>
  <si>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</si>
  <si>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</si>
  <si>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</si>
  <si>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</si>
  <si>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</si>
  <si>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</si>
  <si>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</si>
  <si>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</si>
  <si>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</si>
  <si>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</si>
  <si>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</si>
  <si>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</si>
  <si>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</si>
  <si>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</si>
  <si>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</si>
  <si>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</si>
  <si>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</si>
  <si>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</si>
  <si>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</si>
  <si>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</si>
  <si>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</si>
  <si>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</si>
  <si>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</si>
  <si>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</si>
  <si>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</si>
  <si>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</si>
  <si>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</si>
  <si>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</si>
  <si>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</si>
  <si>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</si>
  <si>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</si>
  <si>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</si>
  <si>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</si>
  <si>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</si>
  <si>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</si>
  <si>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</si>
  <si>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</si>
  <si>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</si>
  <si>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</si>
  <si>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</si>
  <si>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</si>
  <si>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</si>
  <si>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</si>
  <si>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</si>
  <si>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</si>
  <si>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</si>
  <si>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</si>
  <si>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</si>
  <si>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</si>
  <si>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</si>
  <si>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</si>
  <si>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</si>
  <si>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</si>
  <si>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</si>
  <si>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</si>
  <si>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</si>
  <si>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</si>
  <si>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</si>
  <si>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</si>
  <si>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</si>
  <si>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</si>
  <si>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</si>
  <si>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</si>
  <si>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</si>
  <si>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</si>
  <si>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</si>
  <si>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</si>
  <si>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</si>
  <si>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</si>
  <si>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</si>
  <si>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</si>
  <si>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</si>
  <si>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</si>
  <si>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</si>
  <si>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</si>
  <si>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</si>
  <si>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</si>
  <si>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</si>
  <si>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</si>
  <si>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</si>
  <si>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</si>
  <si>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</si>
  <si>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</si>
  <si>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</si>
  <si>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</si>
  <si>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</si>
  <si>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</si>
  <si>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</si>
  <si>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</si>
  <si>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</si>
  <si>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</si>
  <si>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</si>
  <si>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</si>
  <si>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</si>
  <si>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</si>
  <si>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</si>
  <si>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</si>
  <si>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</si>
  <si>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</si>
  <si>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</si>
  <si>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</si>
  <si>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</si>
  <si>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</si>
  <si>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</si>
  <si>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</si>
  <si>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</si>
  <si>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</si>
  <si>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</si>
  <si>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</si>
  <si>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</si>
  <si>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</si>
  <si>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</si>
  <si>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</si>
  <si>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</si>
  <si>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</si>
  <si>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</si>
  <si>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</si>
  <si>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</si>
  <si>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</si>
  <si>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</si>
  <si>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</si>
  <si>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</si>
  <si>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</si>
  <si>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</si>
  <si>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</si>
  <si>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</si>
  <si>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</si>
  <si>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</si>
  <si>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</si>
  <si>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</si>
  <si>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</si>
  <si>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</si>
  <si>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</si>
  <si>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</si>
  <si>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</si>
  <si>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</si>
  <si>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</si>
  <si>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</si>
  <si>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</si>
  <si>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</si>
  <si>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</si>
  <si>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</si>
  <si>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</si>
  <si>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</si>
  <si>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</si>
  <si>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</si>
  <si>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</si>
  <si>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</si>
  <si>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</si>
  <si>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</si>
  <si>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</si>
  <si>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</si>
  <si>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</si>
  <si>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</si>
  <si>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</si>
  <si>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</si>
  <si>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</si>
  <si>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</si>
  <si>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</si>
  <si>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</si>
  <si>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</si>
  <si>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</si>
  <si>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</si>
  <si>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</si>
  <si>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</si>
  <si>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</si>
  <si>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</si>
  <si>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</si>
  <si>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</si>
  <si>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</si>
  <si>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</si>
  <si>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</si>
  <si>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</si>
  <si>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</si>
  <si>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</si>
  <si>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</si>
  <si>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</si>
  <si>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</si>
  <si>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</si>
  <si>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</si>
  <si>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</si>
  <si>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</si>
  <si>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</si>
  <si>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</si>
  <si>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</si>
  <si>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</si>
  <si>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</si>
  <si>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</si>
  <si>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</si>
  <si>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</si>
  <si>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</si>
  <si>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</si>
  <si>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</si>
  <si>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</si>
  <si>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</si>
  <si>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</si>
  <si>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</si>
  <si>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</si>
  <si>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</si>
  <si>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</si>
  <si>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</si>
  <si>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</si>
  <si>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</si>
  <si>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</si>
  <si>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</si>
  <si>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</si>
  <si>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</si>
  <si>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</si>
  <si>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</si>
  <si>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</si>
  <si>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</si>
  <si>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</si>
  <si>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</si>
  <si>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</si>
  <si>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</si>
  <si>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</si>
  <si>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</si>
  <si>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</si>
  <si>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</si>
  <si>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</si>
  <si>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</si>
  <si>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</si>
  <si>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</si>
  <si>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</si>
  <si>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</si>
  <si>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</si>
  <si>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</si>
  <si>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</si>
  <si>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</si>
  <si>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</si>
  <si>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</si>
  <si>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</si>
  <si>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</si>
  <si>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</si>
  <si>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</si>
  <si>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</si>
  <si>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</si>
  <si>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</si>
  <si>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</si>
  <si>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</si>
  <si>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</si>
  <si>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</si>
  <si>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</si>
  <si>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</si>
  <si>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</si>
  <si>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</si>
  <si>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</si>
  <si>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</si>
  <si>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</si>
  <si>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</si>
  <si>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</si>
  <si>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</si>
  <si>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</si>
  <si>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</si>
  <si>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</si>
  <si>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</si>
  <si>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</si>
  <si>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</si>
  <si>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</si>
  <si>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</si>
  <si>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</si>
  <si>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</si>
  <si>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</si>
  <si>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</si>
  <si>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</si>
  <si>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</si>
  <si>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</si>
  <si>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</si>
  <si>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</si>
  <si>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</si>
  <si>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</si>
  <si>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</si>
  <si>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</si>
  <si>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</si>
  <si>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</si>
  <si>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</si>
  <si>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</si>
  <si>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</si>
  <si>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</si>
  <si>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</si>
  <si>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</si>
  <si>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</si>
  <si>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</si>
  <si>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</si>
  <si>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</si>
  <si>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</si>
  <si>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</si>
  <si>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</si>
  <si>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</si>
  <si>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</si>
  <si>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</si>
  <si>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</si>
  <si>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</si>
  <si>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</si>
  <si>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</si>
  <si>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</si>
  <si>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</si>
  <si>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</si>
  <si>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</si>
  <si>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</si>
  <si>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</si>
  <si>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</si>
  <si>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</si>
  <si>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</si>
  <si>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</si>
  <si>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</si>
  <si>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</si>
  <si>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</si>
  <si>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</si>
  <si>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</si>
  <si>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</si>
  <si>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</si>
  <si>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</si>
  <si>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</si>
  <si>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</si>
  <si>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</si>
  <si>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</si>
  <si>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</si>
  <si>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</si>
  <si>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</si>
  <si>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</si>
  <si>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</si>
  <si>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</si>
  <si>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</si>
  <si>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</si>
  <si>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</si>
  <si>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</si>
  <si>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</si>
  <si>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</si>
  <si>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</si>
  <si>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</si>
  <si>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</si>
  <si>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</si>
  <si>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</si>
  <si>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</si>
  <si>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</si>
  <si>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</si>
  <si>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</si>
  <si>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</si>
  <si>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</si>
  <si>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</si>
  <si>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</si>
  <si>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</si>
  <si>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</si>
  <si>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</si>
  <si>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</si>
  <si>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</si>
  <si>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</si>
  <si>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</si>
  <si>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</si>
  <si>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</si>
  <si>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</si>
  <si>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</si>
  <si>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</si>
  <si>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</si>
  <si>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</si>
  <si>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</si>
  <si>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</si>
  <si>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</si>
  <si>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</si>
  <si>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</si>
  <si>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</si>
  <si>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</si>
  <si>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</si>
  <si>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</si>
  <si>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</si>
  <si>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</si>
  <si>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</si>
  <si>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</si>
  <si>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</si>
  <si>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</si>
  <si>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</si>
  <si>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</si>
  <si>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</si>
  <si>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</si>
  <si>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</si>
  <si>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</si>
  <si>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</si>
  <si>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</si>
  <si>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</si>
  <si>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</si>
  <si>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</si>
  <si>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</si>
  <si>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</si>
  <si>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</si>
  <si>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</si>
  <si>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</si>
  <si>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</si>
  <si>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</si>
  <si>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</si>
  <si>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</si>
  <si>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</si>
  <si>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</si>
  <si>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</si>
  <si>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</si>
  <si>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</si>
  <si>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</si>
  <si>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</si>
  <si>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</si>
  <si>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</si>
  <si>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</si>
  <si>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</si>
  <si>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</si>
  <si>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</si>
  <si>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</si>
  <si>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</si>
  <si>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</si>
  <si>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</si>
  <si>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</si>
  <si>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</si>
  <si>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</si>
  <si>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</si>
  <si>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</si>
  <si>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</si>
  <si>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</si>
  <si>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</si>
  <si>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</si>
  <si>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</si>
  <si>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</si>
  <si>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</si>
  <si>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</si>
  <si>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</si>
  <si>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</si>
  <si>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</si>
  <si>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</si>
  <si>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</si>
  <si>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</si>
  <si>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</si>
  <si>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</si>
  <si>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</si>
  <si>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</si>
  <si>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</si>
  <si>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</si>
  <si>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</si>
  <si>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</si>
  <si>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</si>
  <si>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</si>
  <si>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</si>
  <si>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</si>
  <si>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</si>
  <si>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</si>
  <si>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</si>
  <si>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</si>
  <si>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</si>
  <si>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</si>
  <si>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</si>
  <si>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</si>
  <si>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</si>
  <si>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</si>
  <si>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</si>
  <si>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</si>
  <si>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</si>
  <si>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</si>
  <si>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</si>
  <si>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</si>
  <si>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</si>
  <si>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</si>
  <si>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</si>
  <si>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</si>
  <si>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</si>
  <si>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</si>
  <si>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</si>
  <si>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</si>
  <si>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</si>
  <si>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</si>
  <si>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</si>
  <si>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</si>
  <si>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</si>
  <si>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</si>
  <si>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</si>
  <si>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</si>
  <si>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</si>
  <si>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</si>
  <si>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</si>
  <si>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</si>
  <si>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</si>
  <si>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</si>
  <si>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</si>
  <si>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</si>
  <si>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</si>
  <si>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</si>
  <si>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</si>
  <si>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</si>
  <si>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</si>
  <si>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</si>
  <si>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</si>
  <si>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</si>
  <si>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</si>
  <si>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</si>
  <si>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</si>
  <si>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</si>
  <si>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</si>
  <si>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</si>
  <si>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</si>
  <si>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</si>
  <si>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</si>
  <si>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</si>
  <si>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</si>
  <si>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</si>
  <si>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</si>
  <si>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</si>
  <si>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</si>
  <si>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</si>
  <si>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</si>
  <si>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</si>
  <si>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</si>
  <si>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</si>
  <si>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</si>
  <si>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</si>
  <si>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</si>
  <si>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</si>
  <si>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</si>
  <si>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</si>
  <si>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</si>
  <si>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</si>
  <si>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</si>
  <si>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</si>
  <si>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</si>
  <si>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</si>
  <si>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</si>
  <si>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</si>
  <si>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</si>
  <si>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</si>
  <si>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</si>
  <si>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</si>
  <si>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</si>
  <si>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</si>
  <si>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</si>
  <si>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</si>
  <si>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</si>
  <si>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</si>
  <si>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</si>
  <si>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</si>
  <si>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</si>
  <si>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</si>
  <si>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</si>
  <si>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</si>
  <si>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</si>
  <si>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</si>
  <si>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</si>
  <si>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</si>
  <si>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</si>
  <si>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</si>
  <si>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</si>
  <si>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</si>
  <si>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</si>
  <si>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</si>
  <si>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</si>
  <si>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</si>
  <si>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</si>
  <si>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</si>
  <si>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</si>
  <si>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</si>
  <si>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</si>
  <si>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</si>
  <si>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</si>
  <si>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</si>
  <si>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</si>
  <si>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</si>
  <si>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</si>
  <si>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</si>
  <si>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</si>
  <si>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</si>
  <si>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</si>
  <si>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</si>
  <si>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</si>
  <si>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</si>
  <si>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</si>
  <si>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</si>
  <si>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</si>
  <si>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</si>
  <si>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</si>
  <si>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</si>
  <si>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</si>
  <si>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</si>
  <si>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</si>
  <si>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</si>
  <si>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</si>
  <si>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</si>
  <si>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</si>
  <si>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</si>
  <si>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</si>
  <si>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</si>
  <si>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</si>
  <si>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</si>
  <si>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</si>
  <si>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</si>
  <si>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</si>
  <si>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</si>
  <si>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</si>
  <si>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</si>
  <si>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</si>
  <si>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</si>
  <si>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</si>
  <si>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</si>
  <si>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</si>
  <si>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</si>
  <si>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</si>
  <si>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</si>
  <si>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</si>
  <si>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</si>
  <si>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</si>
  <si>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</si>
  <si>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</si>
  <si>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</si>
  <si>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</si>
  <si>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</si>
  <si>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</si>
  <si>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</si>
  <si>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</si>
  <si>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</si>
  <si>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</si>
  <si>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</si>
  <si>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</si>
  <si>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</si>
  <si>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</si>
  <si>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</si>
  <si>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</si>
  <si>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</si>
  <si>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</si>
  <si>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</si>
  <si>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</si>
  <si>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</si>
  <si>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</si>
  <si>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</si>
  <si>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</si>
  <si>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</si>
  <si>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</si>
  <si>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</si>
  <si>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</si>
  <si>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</si>
  <si>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</si>
  <si>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</si>
  <si>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</si>
  <si>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</si>
  <si>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</si>
  <si>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</si>
  <si>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</si>
  <si>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</si>
  <si>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</si>
  <si>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</si>
  <si>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</si>
  <si>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</si>
  <si>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</si>
  <si>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</si>
  <si>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</si>
  <si>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</si>
  <si>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</si>
  <si>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</si>
  <si>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</si>
  <si>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</si>
  <si>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</si>
  <si>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</si>
  <si>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</si>
  <si>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</si>
  <si>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</si>
  <si>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</si>
  <si>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</si>
  <si>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</si>
  <si>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</si>
  <si>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</si>
  <si>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</si>
  <si>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</si>
  <si>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</si>
  <si>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</si>
  <si>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</si>
  <si>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</si>
  <si>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</si>
  <si>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</si>
  <si>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</si>
  <si>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</si>
  <si>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</si>
  <si>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</si>
  <si>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</si>
  <si>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</si>
  <si>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</si>
  <si>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</si>
  <si>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</si>
  <si>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</si>
  <si>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</si>
  <si>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</si>
  <si>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</si>
  <si>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</si>
  <si>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</si>
  <si>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</si>
  <si>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</si>
  <si>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</si>
  <si>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</si>
  <si>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</si>
  <si>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</si>
  <si>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</si>
  <si>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</si>
  <si>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</si>
  <si>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</si>
  <si>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</si>
  <si>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</si>
  <si>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</si>
  <si>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</si>
  <si>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</si>
  <si>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</si>
  <si>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</si>
  <si>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</si>
  <si>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</si>
  <si>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</si>
  <si>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</si>
  <si>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</si>
  <si>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</si>
  <si>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</si>
  <si>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</si>
  <si>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</si>
  <si>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</si>
  <si>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</si>
  <si>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</si>
  <si>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</si>
  <si>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</si>
  <si>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</si>
  <si>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</si>
  <si>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</si>
  <si>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</si>
  <si>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</si>
  <si>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</si>
  <si>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</si>
  <si>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</si>
  <si>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</si>
  <si>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</si>
  <si>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</si>
  <si>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</si>
  <si>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</si>
  <si>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</si>
  <si>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</si>
  <si>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</si>
  <si>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</si>
  <si>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</si>
  <si>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</si>
  <si>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</si>
  <si>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</si>
  <si>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</si>
  <si>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</si>
  <si>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</si>
  <si>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</si>
  <si>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</si>
  <si>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</si>
  <si>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</si>
  <si>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</si>
  <si>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</si>
  <si>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</si>
  <si>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</si>
  <si>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</si>
  <si>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</si>
  <si>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</si>
  <si>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</si>
  <si>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</si>
  <si>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</si>
  <si>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</si>
  <si>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</si>
  <si>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</si>
  <si>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</si>
  <si>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</si>
  <si>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</si>
  <si>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</si>
  <si>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</si>
  <si>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</si>
  <si>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</si>
  <si>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</si>
  <si>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</si>
  <si>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</si>
  <si>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</si>
  <si>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</si>
  <si>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</si>
  <si>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</si>
  <si>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</si>
  <si>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</si>
  <si>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</si>
  <si>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</si>
  <si>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</si>
  <si>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</si>
  <si>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</si>
  <si>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</si>
  <si>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</si>
  <si>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</si>
  <si>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</si>
  <si>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</si>
  <si>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</si>
  <si>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</si>
  <si>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</si>
  <si>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</si>
  <si>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</si>
  <si>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</si>
  <si>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</si>
  <si>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</si>
  <si>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</si>
  <si>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</si>
  <si>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</si>
  <si>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</si>
  <si>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</si>
  <si>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</si>
  <si>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</si>
  <si>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</si>
  <si>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</si>
  <si>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</si>
  <si>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</si>
  <si>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</si>
  <si>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</si>
  <si>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</si>
  <si>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</si>
  <si>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</si>
  <si>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</si>
  <si>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</si>
  <si>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</si>
  <si>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</si>
  <si>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</si>
  <si>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</si>
  <si>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</si>
  <si>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</si>
  <si>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</si>
  <si>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</si>
  <si>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</si>
  <si>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</si>
  <si>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</si>
  <si>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</si>
  <si>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</si>
  <si>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</si>
  <si>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</si>
  <si>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</si>
  <si>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</si>
  <si>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</si>
  <si>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</si>
  <si>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</si>
  <si>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</si>
  <si>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</si>
  <si>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</si>
  <si>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</si>
  <si>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</si>
  <si>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</si>
  <si>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</si>
  <si>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</si>
  <si>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</si>
  <si>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</si>
  <si>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</si>
  <si>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</si>
  <si>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</si>
  <si>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</si>
  <si>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</si>
  <si>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</si>
  <si>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</si>
  <si>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</si>
  <si>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</si>
  <si>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</si>
  <si>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</si>
  <si>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</si>
  <si>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</si>
  <si>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</si>
  <si>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</si>
  <si>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</si>
  <si>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</si>
  <si>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</si>
  <si>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</si>
  <si>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</si>
  <si>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</si>
  <si>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</si>
  <si>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</si>
  <si>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</si>
  <si>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</si>
  <si>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</si>
  <si>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</si>
  <si>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</si>
  <si>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</si>
  <si>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</si>
  <si>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</si>
  <si>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</si>
  <si>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</si>
  <si>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</si>
  <si>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</si>
  <si>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</si>
  <si>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</si>
  <si>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</si>
  <si>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</si>
  <si>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</si>
  <si>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</si>
  <si>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</si>
  <si>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</si>
  <si>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</si>
  <si>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</si>
  <si>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</si>
  <si>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</si>
  <si>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</si>
  <si>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</si>
  <si>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</si>
  <si>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</si>
  <si>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</si>
  <si>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</si>
  <si>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</si>
  <si>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</si>
  <si>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</si>
  <si>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</si>
  <si>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</si>
  <si>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</si>
  <si>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</si>
  <si>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</si>
  <si>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</si>
  <si>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</si>
  <si>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</si>
  <si>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</si>
  <si>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</si>
  <si>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</si>
  <si>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</si>
  <si>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</si>
  <si>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</si>
  <si>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</si>
  <si>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</si>
  <si>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</si>
  <si>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</si>
  <si>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</si>
  <si>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</si>
  <si>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</si>
  <si>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</si>
  <si>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</si>
  <si>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</si>
  <si>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</si>
  <si>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</si>
  <si>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</si>
  <si>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</si>
  <si>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</si>
  <si>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</si>
  <si>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</si>
  <si>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</si>
  <si>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</si>
  <si>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</si>
  <si>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</si>
  <si>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</si>
  <si>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</si>
  <si>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</si>
  <si>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</si>
  <si>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</si>
  <si>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</si>
  <si>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</si>
  <si>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</si>
  <si>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</si>
  <si>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</si>
  <si>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</si>
  <si>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</si>
  <si>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</si>
  <si>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</si>
  <si>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</si>
  <si>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</si>
  <si>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</si>
  <si>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</si>
  <si>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</si>
  <si>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</si>
  <si>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</si>
  <si>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</si>
  <si>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</si>
  <si>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</si>
  <si>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</si>
  <si>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</si>
  <si>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</si>
  <si>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</si>
  <si>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</si>
  <si>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</si>
  <si>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</si>
  <si>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</si>
  <si>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</si>
  <si>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</si>
  <si>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</si>
  <si>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</si>
  <si>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</si>
  <si>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</si>
  <si>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</si>
  <si>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</si>
  <si>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</si>
  <si>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</si>
  <si>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</si>
  <si>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</si>
  <si>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</si>
  <si>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</si>
  <si>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</si>
  <si>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</si>
  <si>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</si>
  <si>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</si>
  <si>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</si>
  <si>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</si>
  <si>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</si>
  <si>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</si>
  <si>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</si>
  <si>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</si>
  <si>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</si>
  <si>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</si>
  <si>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</si>
  <si>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</si>
  <si>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</si>
  <si>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</si>
  <si>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</si>
  <si>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</si>
  <si>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</si>
  <si>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</si>
  <si>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</si>
  <si>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</si>
  <si>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</si>
  <si>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</si>
  <si>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</si>
  <si>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</si>
  <si>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</si>
  <si>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</si>
  <si>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</si>
  <si>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</si>
  <si>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</si>
  <si>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</si>
  <si>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</si>
  <si>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</si>
  <si>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</si>
  <si>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</si>
  <si>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</si>
  <si>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</si>
  <si>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</si>
  <si>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</si>
  <si>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</si>
  <si>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</si>
  <si>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</si>
  <si>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</si>
  <si>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</si>
  <si>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</si>
  <si>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</si>
  <si>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</si>
  <si>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</si>
  <si>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</si>
  <si>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</si>
  <si>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</si>
  <si>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</si>
  <si>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</si>
  <si>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</si>
  <si>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</si>
  <si>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</si>
  <si>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</si>
  <si>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</si>
  <si>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</si>
  <si>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</si>
  <si>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</si>
  <si>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</si>
  <si>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</si>
  <si>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</si>
  <si>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</si>
  <si>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</si>
  <si>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</si>
  <si>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</si>
  <si>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</si>
  <si>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</si>
  <si>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</si>
  <si>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</si>
  <si>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</si>
  <si>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</si>
  <si>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</si>
  <si>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</si>
  <si>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</si>
  <si>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</si>
  <si>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</si>
  <si>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</si>
  <si>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</si>
  <si>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</si>
  <si>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</si>
  <si>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</si>
  <si>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</si>
  <si>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</si>
  <si>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</si>
  <si>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</si>
  <si>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</si>
  <si>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</si>
  <si>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</si>
  <si>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</si>
  <si>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</si>
  <si>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</si>
  <si>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</si>
  <si>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</si>
  <si>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</si>
  <si>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</si>
  <si>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</si>
  <si>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</si>
  <si>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</si>
  <si>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</si>
  <si>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</si>
  <si>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</si>
  <si>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</si>
  <si>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</si>
  <si>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</si>
  <si>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</si>
  <si>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</si>
  <si>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</si>
  <si>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</si>
  <si>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</si>
  <si>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</si>
  <si>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</si>
  <si>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</si>
  <si>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</si>
  <si>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</si>
  <si>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</si>
  <si>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</si>
  <si>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</si>
  <si>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</si>
  <si>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</si>
  <si>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</si>
  <si>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</si>
  <si>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</si>
  <si>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</si>
  <si>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</si>
  <si>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</si>
  <si>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</si>
  <si>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</si>
  <si>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</si>
  <si>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</si>
  <si>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</si>
  <si>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</si>
  <si>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</si>
  <si>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</si>
  <si>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</si>
  <si>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</si>
  <si>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</si>
  <si>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</si>
  <si>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</si>
  <si>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</si>
  <si>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</si>
  <si>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</si>
  <si>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</si>
  <si>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</si>
  <si>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</si>
  <si>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</si>
  <si>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</si>
  <si>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</si>
  <si>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</si>
  <si>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</si>
  <si>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</si>
  <si>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</si>
  <si>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</si>
  <si>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</si>
  <si>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</si>
  <si>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</si>
  <si>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</si>
  <si>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</si>
  <si>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</si>
  <si>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</si>
  <si>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</si>
  <si>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</si>
  <si>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</si>
  <si>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</si>
  <si>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</si>
  <si>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</si>
  <si>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</si>
  <si>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</si>
  <si>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</si>
  <si>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</si>
  <si>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</si>
  <si>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</si>
  <si>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</si>
  <si>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</si>
  <si>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</si>
  <si>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</si>
  <si>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</si>
  <si>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</si>
  <si>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</si>
  <si>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</si>
  <si>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</si>
  <si>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</si>
  <si>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</si>
  <si>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</si>
  <si>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</si>
  <si>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</si>
  <si>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</si>
  <si>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</si>
  <si>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</si>
  <si>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</si>
  <si>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</si>
  <si>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</si>
  <si>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</si>
  <si>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</si>
  <si>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</si>
  <si>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</si>
  <si>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</si>
  <si>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</si>
  <si>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</si>
  <si>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</si>
  <si>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</si>
  <si>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</si>
  <si>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</si>
  <si>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</si>
  <si>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</si>
  <si>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</si>
  <si>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</si>
  <si>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</si>
  <si>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</si>
  <si>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</si>
  <si>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</si>
  <si>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</si>
  <si>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</si>
  <si>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</si>
  <si>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</si>
  <si>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</si>
  <si>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</si>
  <si>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</si>
  <si>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</si>
  <si>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</si>
  <si>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</si>
  <si>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</si>
  <si>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</si>
  <si>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</si>
  <si>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</si>
  <si>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</si>
  <si>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</si>
  <si>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</si>
  <si>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</si>
  <si>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</si>
  <si>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</si>
  <si>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</si>
  <si>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</si>
  <si>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</si>
  <si>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</si>
  <si>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</si>
  <si>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</si>
  <si>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</si>
  <si>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</si>
  <si>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</si>
  <si>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</si>
  <si>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</si>
  <si>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</si>
  <si>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</si>
  <si>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</si>
  <si>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</si>
  <si>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</si>
  <si>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</si>
  <si>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</si>
  <si>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</si>
  <si>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</si>
  <si>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</si>
  <si>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</si>
  <si>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</si>
  <si>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</si>
  <si>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</si>
  <si>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</si>
  <si>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</si>
  <si>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</si>
  <si>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</si>
  <si>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</si>
  <si>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</si>
  <si>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</si>
  <si>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</si>
  <si>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</si>
  <si>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</si>
  <si>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</si>
  <si>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</si>
  <si>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</si>
  <si>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</si>
  <si>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</si>
  <si>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</si>
  <si>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</si>
  <si>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</si>
  <si>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</si>
  <si>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</si>
  <si>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</si>
  <si>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</si>
  <si>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</si>
  <si>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</si>
  <si>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</si>
  <si>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</si>
  <si>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</si>
  <si>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</si>
  <si>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</si>
  <si>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</si>
  <si>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</si>
  <si>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</si>
  <si>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</si>
  <si>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</si>
  <si>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</si>
  <si>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</si>
  <si>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</si>
  <si>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</si>
  <si>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</si>
  <si>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</si>
  <si>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</si>
  <si>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</si>
  <si>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</si>
  <si>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</si>
  <si>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</si>
  <si>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</si>
  <si>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</si>
  <si>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</si>
  <si>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</si>
  <si>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</si>
  <si>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</si>
  <si>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</si>
  <si>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</si>
  <si>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</si>
  <si>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</si>
  <si>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</si>
  <si>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</si>
  <si>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</si>
  <si>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</si>
  <si>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</si>
  <si>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</si>
  <si>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</si>
  <si>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</si>
  <si>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</si>
  <si>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</si>
  <si>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</si>
  <si>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</si>
  <si>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</si>
  <si>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</si>
  <si>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</si>
  <si>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</si>
  <si>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</si>
  <si>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</si>
  <si>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</si>
  <si>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</si>
  <si>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</si>
  <si>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</si>
  <si>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</si>
  <si>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</si>
  <si>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</si>
  <si>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</si>
  <si>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</si>
  <si>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</si>
  <si>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</si>
  <si>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</si>
  <si>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</si>
  <si>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</si>
  <si>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</si>
  <si>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</si>
  <si>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</si>
  <si>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</si>
  <si>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</si>
  <si>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</si>
  <si>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</si>
  <si>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</si>
  <si>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</si>
  <si>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</si>
  <si>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</si>
  <si>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</si>
  <si>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</si>
  <si>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</si>
  <si>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</si>
  <si>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</si>
  <si>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</si>
  <si>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</si>
  <si>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</si>
  <si>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</si>
  <si>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</si>
  <si>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</si>
  <si>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</si>
  <si>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</si>
  <si>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</si>
  <si>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</si>
  <si>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</si>
  <si>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</si>
  <si>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</si>
  <si>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</si>
  <si>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</si>
  <si>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</si>
  <si>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</si>
  <si>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</si>
  <si>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</si>
  <si>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</si>
  <si>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</si>
  <si>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</si>
  <si>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</si>
  <si>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</si>
  <si>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</si>
  <si>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</si>
  <si>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</si>
  <si>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</si>
  <si>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</si>
  <si>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</si>
  <si>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</si>
  <si>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</si>
  <si>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</si>
  <si>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</si>
  <si>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</si>
  <si>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</si>
  <si>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</si>
  <si>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</si>
  <si>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</si>
  <si>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</si>
  <si>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</si>
  <si>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</si>
  <si>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</si>
  <si>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</si>
  <si>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</si>
  <si>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</si>
  <si>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</si>
  <si>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</si>
  <si>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</si>
  <si>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</si>
  <si>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</si>
  <si>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</si>
  <si>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</si>
  <si>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</si>
  <si>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</si>
  <si>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</si>
  <si>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</si>
  <si>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</si>
  <si>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</si>
  <si>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</si>
  <si>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</si>
  <si>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</si>
  <si>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</si>
  <si>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</si>
  <si>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</si>
  <si>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</si>
  <si>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</si>
  <si>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</si>
  <si>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</si>
  <si>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</si>
  <si>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</si>
  <si>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</si>
  <si>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</si>
  <si>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</si>
  <si>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</si>
  <si>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</si>
  <si>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</si>
  <si>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</si>
  <si>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</si>
  <si>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</si>
  <si>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</si>
  <si>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</si>
  <si>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</si>
  <si>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</si>
  <si>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</si>
  <si>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</si>
  <si>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</si>
  <si>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</si>
  <si>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</si>
  <si>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</si>
  <si>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</si>
  <si>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</si>
  <si>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</si>
  <si>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</si>
  <si>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</si>
  <si>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</si>
  <si>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</si>
  <si>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</si>
  <si>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</si>
  <si>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</si>
  <si>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</si>
  <si>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</si>
  <si>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</si>
  <si>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</si>
  <si>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</si>
  <si>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</si>
  <si>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</si>
  <si>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</si>
  <si>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</si>
  <si>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</si>
  <si>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</si>
  <si>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</si>
  <si>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</si>
  <si>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</si>
  <si>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</si>
  <si>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</si>
  <si>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</si>
  <si>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</si>
  <si>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</si>
  <si>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</si>
  <si>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</si>
  <si>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</si>
  <si>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</si>
  <si>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</si>
  <si>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</si>
  <si>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</si>
  <si>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</si>
  <si>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</si>
  <si>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</si>
  <si>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</si>
  <si>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</si>
  <si>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</si>
  <si>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</si>
  <si>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</si>
  <si>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</si>
  <si>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</si>
  <si>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</si>
  <si>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</si>
  <si>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</si>
  <si>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</si>
  <si>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</si>
  <si>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</si>
  <si>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</si>
  <si>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</si>
  <si>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</si>
  <si>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</si>
  <si>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</si>
  <si>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</si>
  <si>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</si>
  <si>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</si>
  <si>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</si>
  <si>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</si>
  <si>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</si>
  <si>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</si>
  <si>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</si>
  <si>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</si>
  <si>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</si>
  <si>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</si>
  <si>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</si>
  <si>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</si>
  <si>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</si>
  <si>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</si>
  <si>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</si>
  <si>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</si>
  <si>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</si>
  <si>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</si>
  <si>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</si>
  <si>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</si>
  <si>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</si>
  <si>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</si>
  <si>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</si>
  <si>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</si>
  <si>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</si>
  <si>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</si>
  <si>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</si>
  <si>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</si>
  <si>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</si>
  <si>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</si>
  <si>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</si>
  <si>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</si>
  <si>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</si>
  <si>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</si>
  <si>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</si>
  <si>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</si>
  <si>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</si>
  <si>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</si>
  <si>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</si>
  <si>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</si>
  <si>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</si>
  <si>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</si>
  <si>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</si>
  <si>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</si>
  <si>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</si>
  <si>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</si>
  <si>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</si>
  <si>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</si>
  <si>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</si>
  <si>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</si>
  <si>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</si>
  <si>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</si>
  <si>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</si>
  <si>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</si>
  <si>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</si>
  <si>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</si>
  <si>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</si>
  <si>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</si>
  <si>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</si>
  <si>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</si>
  <si>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</si>
  <si>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</si>
  <si>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</si>
  <si>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</si>
  <si>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</si>
  <si>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</si>
  <si>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</si>
  <si>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</si>
  <si>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</si>
  <si>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</si>
  <si>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</si>
  <si>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</si>
  <si>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</si>
  <si>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</si>
  <si>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</si>
  <si>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</si>
  <si>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</si>
  <si>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</si>
  <si>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</si>
  <si>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</si>
  <si>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</si>
  <si>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</si>
  <si>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</si>
  <si>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</si>
  <si>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</si>
  <si>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</si>
  <si>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</si>
  <si>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</si>
  <si>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</si>
  <si>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</si>
  <si>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</si>
  <si>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</si>
  <si>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</si>
  <si>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</si>
  <si>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</si>
  <si>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</si>
  <si>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</si>
  <si>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</si>
  <si>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</si>
  <si>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</si>
  <si>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</si>
  <si>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</si>
  <si>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</si>
  <si>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</si>
  <si>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</si>
  <si>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</si>
  <si>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</si>
  <si>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</si>
  <si>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</si>
  <si>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</si>
  <si>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</si>
  <si>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</si>
  <si>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</si>
  <si>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</si>
  <si>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</si>
  <si>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</si>
  <si>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</si>
  <si>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</si>
  <si>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</si>
  <si>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</si>
  <si>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</si>
  <si>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</si>
  <si>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</si>
  <si>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</si>
  <si>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</si>
  <si>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</si>
  <si>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</si>
  <si>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</si>
  <si>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</si>
  <si>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</si>
  <si>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</si>
  <si>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</si>
  <si>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</si>
  <si>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</si>
  <si>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</si>
  <si>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</si>
  <si>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</si>
  <si>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</si>
  <si>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</si>
  <si>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</si>
  <si>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</si>
  <si>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</si>
  <si>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</si>
  <si>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</si>
  <si>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</si>
  <si>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</si>
  <si>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</si>
  <si>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</si>
  <si>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</si>
  <si>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</si>
  <si>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</si>
  <si>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</si>
  <si>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</si>
  <si>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</si>
  <si>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</si>
  <si>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</si>
  <si>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</si>
  <si>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</si>
  <si>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</si>
  <si>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</si>
  <si>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</si>
  <si>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</si>
  <si>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</si>
  <si>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</si>
  <si>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</si>
  <si>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</si>
  <si>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</si>
  <si>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</si>
  <si>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</si>
  <si>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</si>
  <si>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</si>
  <si>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</si>
  <si>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</si>
  <si>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</si>
  <si>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</si>
  <si>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</si>
  <si>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</si>
  <si>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</si>
  <si>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</si>
  <si>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</si>
  <si>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</si>
  <si>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</si>
  <si>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</si>
  <si>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</si>
  <si>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</si>
  <si>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</si>
  <si>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</si>
  <si>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</si>
  <si>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</si>
  <si>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</si>
  <si>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</si>
  <si>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</si>
  <si>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</si>
  <si>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</si>
  <si>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</si>
  <si>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</si>
  <si>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</si>
  <si>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</si>
  <si>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</si>
  <si>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</si>
  <si>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</si>
  <si>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</si>
  <si>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</si>
  <si>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</si>
  <si>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</si>
  <si>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</si>
  <si>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</si>
  <si>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</si>
  <si>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</si>
  <si>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</si>
  <si>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</si>
  <si>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</si>
  <si>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</si>
  <si>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</si>
  <si>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</si>
  <si>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</si>
  <si>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</si>
  <si>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</si>
  <si>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</si>
  <si>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</si>
  <si>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</si>
  <si>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</si>
  <si>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</si>
  <si>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</si>
  <si>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</si>
  <si>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</si>
  <si>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</si>
  <si>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</si>
  <si>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</si>
  <si>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</si>
  <si>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</si>
  <si>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</si>
  <si>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</si>
  <si>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</si>
  <si>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</si>
  <si>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</si>
  <si>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</si>
  <si>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</si>
  <si>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</si>
  <si>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</si>
  <si>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</si>
  <si>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</si>
  <si>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</si>
  <si>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</si>
  <si>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</si>
  <si>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</si>
  <si>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</si>
  <si>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</si>
  <si>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</si>
  <si>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</si>
  <si>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</si>
  <si>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</si>
  <si>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</si>
  <si>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</si>
  <si>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</si>
  <si>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</si>
  <si>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</si>
  <si>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</si>
  <si>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</si>
  <si>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</si>
  <si>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</si>
  <si>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</si>
  <si>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</si>
  <si>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</si>
  <si>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</si>
  <si>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</si>
  <si>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</si>
  <si>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</si>
  <si>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</si>
  <si>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</si>
  <si>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</si>
  <si>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</si>
  <si>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</si>
  <si>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</si>
  <si>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</si>
  <si>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</si>
  <si>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</si>
  <si>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</si>
  <si>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</si>
  <si>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</si>
  <si>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</si>
  <si>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</si>
  <si>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</si>
  <si>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</si>
  <si>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</si>
  <si>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</si>
  <si>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</si>
  <si>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</si>
  <si>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</si>
  <si>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</si>
  <si>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</si>
  <si>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</si>
  <si>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</si>
  <si>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</si>
  <si>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</si>
  <si>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</si>
  <si>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</si>
  <si>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</si>
  <si>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</si>
  <si>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</si>
  <si>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</si>
  <si>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</si>
  <si>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</si>
  <si>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</si>
  <si>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</si>
  <si>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</si>
  <si>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</si>
  <si>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</si>
  <si>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</si>
  <si>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</si>
  <si>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</si>
  <si>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</si>
  <si>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</si>
  <si>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</si>
  <si>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</si>
  <si>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</si>
  <si>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</si>
  <si>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</si>
  <si>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</si>
  <si>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</si>
  <si>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</si>
  <si>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</si>
  <si>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</si>
  <si>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</si>
  <si>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</si>
  <si>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</si>
  <si>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</si>
  <si>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</si>
  <si>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</si>
  <si>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</si>
  <si>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</si>
  <si>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</si>
  <si>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</si>
  <si>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</si>
  <si>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</si>
  <si>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</si>
  <si>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</si>
  <si>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</si>
  <si>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</si>
  <si>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</si>
  <si>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</si>
  <si>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</si>
  <si>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</si>
  <si>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</si>
  <si>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</si>
  <si>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</si>
  <si>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</si>
  <si>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</si>
  <si>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</si>
  <si>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</si>
  <si>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</si>
  <si>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</si>
  <si>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</si>
  <si>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</si>
  <si>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</si>
  <si>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</si>
  <si>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</si>
  <si>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</si>
  <si>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</si>
  <si>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</si>
  <si>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</si>
  <si>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</si>
  <si>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</si>
  <si>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</si>
  <si>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</si>
  <si>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</si>
  <si>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</si>
  <si>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</si>
  <si>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</si>
  <si>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</si>
  <si>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</si>
  <si>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</si>
  <si>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</si>
  <si>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</si>
  <si>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</si>
  <si>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</si>
  <si>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</si>
  <si>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</si>
  <si>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</si>
  <si>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</si>
  <si>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</si>
  <si>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</si>
  <si>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</si>
  <si>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</si>
  <si>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</si>
  <si>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</si>
  <si>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</si>
  <si>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</si>
  <si>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</si>
  <si>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</si>
  <si>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</si>
  <si>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</si>
  <si>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</si>
  <si>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</si>
  <si>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</si>
  <si>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</si>
  <si>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</si>
  <si>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</si>
  <si>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</si>
  <si>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</si>
  <si>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</si>
  <si>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</si>
  <si>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</si>
  <si>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</si>
  <si>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</si>
  <si>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</si>
  <si>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</si>
  <si>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</si>
  <si>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</si>
  <si>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</si>
  <si>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</si>
  <si>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</si>
  <si>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</si>
  <si>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</si>
  <si>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</si>
  <si>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</si>
  <si>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</si>
  <si>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</si>
  <si>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</si>
  <si>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</si>
  <si>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</si>
  <si>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</si>
  <si>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</si>
  <si>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</si>
  <si>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</si>
  <si>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</si>
  <si>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</si>
  <si>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</si>
  <si>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</si>
  <si>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</si>
  <si>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</si>
  <si>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</si>
  <si>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</si>
  <si>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</si>
  <si>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</si>
  <si>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</si>
  <si>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</si>
  <si>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</si>
  <si>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</si>
  <si>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</si>
  <si>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</si>
  <si>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</si>
  <si>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</si>
  <si>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</si>
  <si>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</si>
  <si>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</si>
  <si>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</si>
  <si>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</si>
  <si>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</si>
  <si>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</si>
  <si>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</si>
  <si>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</si>
  <si>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</si>
  <si>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</si>
  <si>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</si>
  <si>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</si>
  <si>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</si>
  <si>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</si>
  <si>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</si>
  <si>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</si>
  <si>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</si>
  <si>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</si>
  <si>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</si>
  <si>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</si>
  <si>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</si>
  <si>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</si>
  <si>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</si>
  <si>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</si>
  <si>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</si>
  <si>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</si>
  <si>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</si>
  <si>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</si>
  <si>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</si>
  <si>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</si>
  <si>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</si>
  <si>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</si>
  <si>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</si>
  <si>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</si>
  <si>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</si>
  <si>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</si>
  <si>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</si>
  <si>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</si>
  <si>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</si>
  <si>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</si>
  <si>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</si>
  <si>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</si>
  <si>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</si>
  <si>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</si>
  <si>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</si>
  <si>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</si>
  <si>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</si>
  <si>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</si>
  <si>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</si>
  <si>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</si>
  <si>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</si>
  <si>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</si>
  <si>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</si>
  <si>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</si>
  <si>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</si>
  <si>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</si>
  <si>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</si>
  <si>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</si>
  <si>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</si>
  <si>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</si>
  <si>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</si>
  <si>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</si>
  <si>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</si>
  <si>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</si>
  <si>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</si>
  <si>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</si>
  <si>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</si>
  <si>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</si>
  <si>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</si>
  <si>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</si>
  <si>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</si>
  <si>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</si>
  <si>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</si>
  <si>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</si>
  <si>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</si>
  <si>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</si>
  <si>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</si>
  <si>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</si>
  <si>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</si>
  <si>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</si>
  <si>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</si>
  <si>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</si>
  <si>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</si>
  <si>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</si>
  <si>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</si>
  <si>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</si>
  <si>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</si>
  <si>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</si>
  <si>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</si>
  <si>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</si>
  <si>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</si>
  <si>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</si>
  <si>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</si>
  <si>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</si>
  <si>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</si>
  <si>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</si>
  <si>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</si>
  <si>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</si>
  <si>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</si>
  <si>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</si>
  <si>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</si>
  <si>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</si>
  <si>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</si>
  <si>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</si>
  <si>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</si>
  <si>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</si>
  <si>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</si>
  <si>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</si>
  <si>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</si>
  <si>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</si>
  <si>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</si>
  <si>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</si>
  <si>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</si>
  <si>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</si>
  <si>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</si>
  <si>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</si>
  <si>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</si>
  <si>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</si>
  <si>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</si>
  <si>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</si>
  <si>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</si>
  <si>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</si>
  <si>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</si>
  <si>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</si>
  <si>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</si>
  <si>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</si>
  <si>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</si>
  <si>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</si>
  <si>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</si>
  <si>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</si>
  <si>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</si>
  <si>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</si>
  <si>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</si>
  <si>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</si>
  <si>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</si>
  <si>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</si>
  <si>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</si>
  <si>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</si>
  <si>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</si>
  <si>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</si>
  <si>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</si>
  <si>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</si>
  <si>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</si>
  <si>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</si>
  <si>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</si>
  <si>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</si>
  <si>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</si>
  <si>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</si>
  <si>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</si>
  <si>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</si>
  <si>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</si>
  <si>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</si>
  <si>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</si>
  <si>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</si>
  <si>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</si>
  <si>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</si>
  <si>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</si>
  <si>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</si>
  <si>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</si>
  <si>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</si>
  <si>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</si>
  <si>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</si>
  <si>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</si>
  <si>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</si>
  <si>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</si>
  <si>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</si>
  <si>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</si>
  <si>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</si>
  <si>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</si>
  <si>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</si>
  <si>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</si>
  <si>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</si>
  <si>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</si>
  <si>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</si>
  <si>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</si>
  <si>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</si>
  <si>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</si>
  <si>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</si>
  <si>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</si>
  <si>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</si>
  <si>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</si>
  <si>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</si>
  <si>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</si>
  <si>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</si>
  <si>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</si>
  <si>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</si>
  <si>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</si>
  <si>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</si>
  <si>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</si>
  <si>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</si>
  <si>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</si>
  <si>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</si>
  <si>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</si>
  <si>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</si>
  <si>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</si>
  <si>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</si>
  <si>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</si>
  <si>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</si>
  <si>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</si>
  <si>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</si>
  <si>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</si>
  <si>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</si>
  <si>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</si>
  <si>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</si>
  <si>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</si>
  <si>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</si>
  <si>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</si>
  <si>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</si>
  <si>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</si>
  <si>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</si>
  <si>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</si>
  <si>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EM team on the way need 70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</si>
  <si>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</si>
  <si>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</si>
  <si>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</si>
  <si>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</si>
  <si>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</si>
  <si>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</si>
  <si>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</si>
  <si>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</si>
  <si>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</si>
  <si>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</si>
  <si>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</si>
  <si>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</si>
  <si>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</si>
  <si>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</si>
  <si>
    <t>PCM-20251026-00001624</t>
  </si>
  <si>
    <t xml:space="preserve">Major </t>
  </si>
  <si>
    <t xml:space="preserve">EM team at site checking </t>
  </si>
  <si>
    <t>PCM-20251026-00001799</t>
  </si>
  <si>
    <t>EM team on the way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</si>
</sst>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293.76224953703786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13.26726111111202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45956.710675462964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45956.710675462964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45956.710675462964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45956.710675462964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45956.710675462964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45956.710675462964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45956.710675462964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45956.710675462964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45956.710675462964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45956.710675462964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45956.710675462964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45956.710675462964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45956.710675462964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45956.710675462964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45956.710675462964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45956.710675462964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45956.710675462964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45956.710675462964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45956.710675462964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45956.710675462964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45956.710675462964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45956.710675462964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45956.710675462964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45956.710675462964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45956.710675462964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45956.710675462964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45956.710675462964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45956.710675462964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45956.710675462964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45956.710675462964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45956.710675462964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45956.710675462964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45956.710675462964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45956.710675462964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45956.710675462964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45956.710675462964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45956.710675462964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45956.710675462964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45956.710675462964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45956.710675462964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45956.710675462964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45956.710675462964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45956.710675462964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45956.710675462964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45956.710675462964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45956.710675462964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45956.710675462964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45956.710675462964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45956.710675462964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45956.710675462964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45956.710675462964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45956.710675462964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45956.710675462964</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45956.710675462964</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tabSelected="1"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131.71083750000253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26392</v>
      </c>
      <c r="E4" s="87" t="s">
        <v>38998</v>
      </c>
      <c r="F4" s="115"/>
      <c r="G4" s="116">
        <f ca="1">IFERROR(NOW()-F4,"-")</f>
        <v>45956.710675231479</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45956.710675231479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45956.710675231479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45956.710675231479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45956.710675231479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45956.710675231479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11926</v>
      </c>
      <c r="E10" s="114"/>
      <c r="F10" s="115"/>
      <c r="G10" s="116">
        <f ca="1">IFERROR(NOW()-F10,"-")</f>
        <v>45956.710675231479</v>
      </c>
      <c r="H10" s="115"/>
      <c r="I10" s="18" t="str">
        <f>IFERROR(VLOOKUP(D10,DB!A:F,6,0),"")</f>
        <v>SCECO</v>
      </c>
      <c r="J10" s="18" t="str">
        <f>IFERROR(VLOOKUP(D10,DB!A:G,7,0),"")</f>
        <v>In progress</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45956.710675231479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45956.710675231479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45956.710675231479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45956.710675231479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45956.710675231479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45956.710675231479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45956.710675231479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45956.710675231479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45956.710675231479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45956.710675231479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45956.710675231479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45956.710675231479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45956.710675231479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45956.710675231479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45956.710675231479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45956.710675231479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45956.710675231479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45956.710675231479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45956.710675231479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45956.710675231479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45956.710675231479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45956.710675231479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45956.710675231479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45956.710675231479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45956.710675231479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45956.710675231479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45956.710675231479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45956.710675231479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45956.710675231479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45956.710675231479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45956.710675231479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45956.710675231479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45956.710675231479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45956.710675231479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45956.710675231479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45956.710675231479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45956.710675231479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45956.710675231479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45956.710675231479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45956.710675231479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45956.710675231479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45956.710675231479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45956.710675231479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45956.710675231479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45956.710675231479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45956.710675231479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45956.710675231479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45956.710675231479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45956.710675231479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45956.710675231479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45956.710675231479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45956.710675231479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45956.710675231479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45956.710675231479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45956.710675231479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45956.710675231479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45956.710675231479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45956.710675231479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45956.710675231479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45956.710675231479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45956.710675231479</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45956.710675231479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45956.710675231479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45956.710675231479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45956.710675231479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45956.710675231479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45956.710675231479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45956.710675231479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45956.710675231479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45956.710675231479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45956.710675231479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45956.710675231479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45956.710675231479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45956.710675231479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45956.710675231479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45956.710675231479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45956.710675231479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45956.710675231479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45956.710675231479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45956.710675231479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45956.710675231479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45956.710675231479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45956.710675231479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45956.710675231479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45956.710675231479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45956.710675231479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45956.710675231479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45956.710675231479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45956.710675231479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45956.710675231479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45956.710675231479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45956.710675231479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45956.710675231479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45956.710675231479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45956.710675231479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45956.710675231479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45956.710675231479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45956.710675231479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45956.710675231479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45956.710675231479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45956.710675231479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45956.710675231479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45956.710675231479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45956.710675231479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45956.710675231479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45956.710675231479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45956.710675231479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45956.710675231479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45956.710675231479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45956.710675231479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45956.710675231479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45956.710675231479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45956.710675231479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45956.710675231479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45956.710675231479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45956.710675231479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45956.710675231479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45956.710675231479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45956.710675231479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45956.710675231479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45956.710675231479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45956.710675231479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45956.710675231479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45956.710675231479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45956.710675231479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45956.710675231479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45956.710675231479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45956.710675231479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45956.710675231479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45956.710675231479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45956.710675231479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45956.710675231479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45956.710675231479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45956.710675231479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45956.710675231479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45956.710675231479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45956.710675231479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45956.710675231479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45956.710675231479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45956.710675231479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45956.710675231479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45956.710675231479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45956.710675231479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45956.710675231479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45956.710675231479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45956.710675231479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45956.710675231479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45956.710675231479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45956.710675231479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45956.710675231479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45956.710675231479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45956.710675231479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45956.710675231479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45956.710675231479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45956.710675231479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45956.710675231479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45956.710675231479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45956.710675231479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45956.710675231479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45956.710675231479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45956.710675231479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45956.710675231479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45956.710675231479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45956.710675231479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45956.710675231479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45956.710675231479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45956.710675231479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45956.710675231479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45956.710675231479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45956.710675231479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45956.710675231479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45956.710675231479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45956.710675231479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45956.710675231479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45956.710675231479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45956.710675231479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45956.710675231479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45956.710675231479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45956.710675231479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45956.710675231479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45956.710675231479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45956.710675231479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45956.710675231479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45956.710675231479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45956.710675231479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45956.710675231479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45956.710675231479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45956.710675231479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45956.710675231479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45956.710675231479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45956.710675231479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45956.710675231479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45956.710675231479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45956.710675231479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45956.710675231479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45956.710675231479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45956.710675231479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45956.710675231479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45956.710675231479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45956.710675231479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45956.710675231479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45956.710675231479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45956.710675231479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45956.710675231479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45956.710675231479</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45956.710675462964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45956.710675462964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45956.710675462964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45956.710675462964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45956.710675462964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45956.710675462964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45956.710675462964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45956.710675462964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45956.710675462964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45956.710675462964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45956.710675462964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45956.710675462964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45956.710675462964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45956.710675462964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45956.710675462964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45956.710675462964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45956.710675462964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45956.710675462964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45956.710675462964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45956.710675462964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45956.710675462964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45956.710675462964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45956.710675462964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45956.710675462964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45956.710675462964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45956.710675462964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45956.710675462964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45956.710675462964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45956.710675462964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45956.710675462964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45956.710675462964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45956.710675462964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45956.710675462964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45956.710675462964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45956.710675462964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45956.710675462964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45956.710675462964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45956.710675462964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45956.710675462964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45956.710675462964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45956.710675462964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45956.710675462964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45956.710675462964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45956.710675462964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45956.710675462964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45956.710675462964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45956.710675462964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45956.710675462964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45956.710675462964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45956.710675462964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45956.710675462964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45956.710675462964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45956.710675462964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45956.710675462964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45956.710675462964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45956.710675462964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45956.710675462964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45956.710675462964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45956.710675462964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45956.710675462964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45956.710675462964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45956.710675462964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45956.710675462964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45956.710675462964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45956.710675462964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45956.710675462964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45956.710675462964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45956.710675462964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45956.710675462964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45956.710675462964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45956.710675462964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45956.710675462964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45956.710675462964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45956.710675462964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45956.710675462964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45956.710675462964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45956.710675462964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45956.710675462964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45956.710675462964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45956.710675462964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45956.710675462964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45956.710675462964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45956.710675462964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45956.710675462964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45956.710675462964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45956.710675462964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45956.710675462964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45956.710675462964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45956.710675462964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45956.710675462964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45956.710675462964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45956.710675462964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45956.710675462964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45956.710675462964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45956.710675462964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45956.710675462964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45956.710675462964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45956.710675462964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45956.710675462964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45956.710675462964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45956.710675462964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45956.710675462964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45956.710675462964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45956.710675462964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45956.710675462964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45956.710675462964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45956.710675462964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45956.710675462964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45956.710675462964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45956.710675462964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45956.710675462964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45956.710675462964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45956.710675462964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45956.710675462964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45956.710675462964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45956.710675462964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45956.710675462964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45956.710675462964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45956.710675462964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45956.710675462964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45956.710675462964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45956.710675462964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45956.710675462964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45956.710675462964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45956.710675462964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45956.710675462964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45956.710675462964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45956.710675462964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45956.710675462964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45956.710675462964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45956.710675462964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45956.710675462964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45956.710675462964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45956.710675462964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45956.710675462964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45956.710675462964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45956.710675462964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45956.710675462964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45956.710675462964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45956.710675462964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45956.710675462964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45956.710675462964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45956.710675462964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45956.710675462964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45956.710675462964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45956.710675462964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45956.710675462964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45956.710675462964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45956.710675462964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45956.710675462964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45956.710675462964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45956.710675462964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45956.710675462964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45956.710675462964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45956.710675462964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45956.710675462964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45956.710675462964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45956.710675462964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45956.710675462964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45956.710675462964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45956.710675462964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45956.710675462964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45956.710675462964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45956.710675462964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45956.710675462964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45956.710675462964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45956.710675462964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45956.710675462964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45956.710675462964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45956.710675462964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45956.710675462964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45956.710675462964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45956.710675462964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45956.710675462964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45956.710675462964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45956.710675462964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45956.710675462964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45956.710675462964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45956.710675462964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45956.710675462964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45956.710675462964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45956.710675462964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45956.710675462964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45956.710675462964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45956.710675462964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45956.710675462964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45956.710675462964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45956.710675462964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45956.710675462964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45956.710675462964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45956.710675462964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45956.710675462964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45956.710675462964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45956.710675462964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45956.710675462964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45956.710675462964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45956.710675462964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45956.710675462964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45956.710675462964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45956.710675462964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45956.710675462964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45956.710675462964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45956.710675462964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45956.710675462964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45956.710675462964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45956.710675462964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45956.710675462964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45956.710675462964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45956.710675462964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45956.710675462964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45956.710675462964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45956.710675462964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45956.710675462964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45956.710675462964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45956.710675462964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45956.710675462964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45956.710675462964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45956.710675462964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45956.710675462964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45956.710675462964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45956.710675462964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45956.710675462964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45956.710675462964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45956.710675462964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45956.710675462964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45956.710675462964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45956.710675462964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45956.710675462964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45956.710675462964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45956.710675462964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45956.710675462964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45956.710675462964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45956.710675462964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45956.710675462964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45956.710675462964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45956.710675462964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45956.710675462964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45956.710675462964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45956.710675462964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45956.710675462964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45956.710675462964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45956.710675462964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45956.710675462964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45956.710675462964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45956.710675462964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45956.710675462964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45956.710675462964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45956.710675462964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45956.710675462964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45956.710675462964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45956.710675462964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45956.710675462964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45956.710675462964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45956.710675462964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45956.710675462964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45956.710675462964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45956.710675462964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45956.710675462964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45956.710675462964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45956.710675462964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45956.710675462964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45956.710675462964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45956.710675462964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45956.710675462964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45956.710675462964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45956.710675462964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45956.710675462964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45956.710675462964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45956.710675462964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45956.710675462964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45956.710675462964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45956.710675462964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45956.710675462964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45956.710675462964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45956.710675462964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45956.710675462964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45956.710675462964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45956.710675462964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45956.710675462964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45956.710675462964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45956.710675462964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45956.710675462964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45956.710675462964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45956.710675462964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45956.710675462964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45956.710675462964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45956.710675462964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45956.710675462964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45956.710675462964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45956.710675462964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45956.710675462964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45956.710675462964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45956.710675462964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45956.710675462964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45956.710675462964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45956.710675462964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45956.710675462964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45956.710675462964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45956.710675462964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45956.710675462964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45956.710675462964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45956.710675462964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45956.710675462964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45956.710675462964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45956.710675462964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45956.710675462964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45956.710675462964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45956.710675462964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45956.710675462964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45956.710675462964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45956.710675462964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45956.710675462964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45956.710675462964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45956.710675462964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45956.710675462964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45956.710675462964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45956.710675462964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45956.710675462964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45956.710675462964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45956.710675462964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45956.710675462964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45956.710675462964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45956.710675462964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45956.710675462964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45956.710675462964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45956.710675462964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45956.710675462964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45956.710675462964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45956.710675462964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45956.710675462964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45956.710675462964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45956.710675462964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45956.710675462964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45956.710675462964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45956.710675462964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45956.710675462964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45956.710675462964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45956.710675462964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45956.710675462964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45956.710675462964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45956.710675462964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45956.710675462964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45956.710675462964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45956.710675462964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45956.710675462964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45956.710675462964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45956.710675462964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45956.710675462964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45956.710675462964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45956.710675462964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45956.710675462964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45956.710675462964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45956.710675462964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45956.710675462964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45956.710675462964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45956.710675462964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45956.710675462964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45956.710675462964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45956.710675462964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45956.710675462964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45956.710675462964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45956.710675462964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45956.710675462964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45956.710675462964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45956.710675462964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45956.710675462964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45956.710675462964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45956.710675462964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45956.710675462964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45956.710675462964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45956.710675462964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45956.710675462964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45956.710675462964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45956.710675462964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45956.710675462964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45956.710675462964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45956.710675462964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45956.710675462964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45956.710675462964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45956.710675462964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45956.710675462964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45956.710675462964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45956.710675462964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45956.710675462964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45956.710675462964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45956.710675462964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45956.710675462964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45956.710675462964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45956.710675462964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45956.710675462964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45956.710675462964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45956.710675462964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45956.710675462964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45956.710675462964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45956.710675462964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45956.710675462964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45956.710675462964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45956.710675462964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45956.710675462964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45956.710675462964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45956.710675462964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45956.710675462964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45956.710675462964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45956.710675462964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45956.710675462964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45956.710675462964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45956.710675462964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45956.710675462964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45956.710675462964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45956.710675462964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45956.710675462964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45956.710675462964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45956.710675462964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45956.710675462964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45956.710675462964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45956.710675462964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45956.710675462964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45956.710675462964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45956.710675462964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45956.710675462964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45956.710675462964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45956.710675462964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45956.710675462964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45956.710675462964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45956.710675462964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45956.710675462964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45956.710675462964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45956.710675462964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45956.710675462964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45956.710675462964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45956.710675462964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45956.710675462964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45956.710675462964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45956.710675462964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45956.710675462964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45956.710675462964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45956.710675462964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45956.710675462964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45956.710675462964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45956.710675462964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45956.710675462964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45956.710675462964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45956.710675462964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45956.710675462964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45956.710675462964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45956.710675462964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45956.710675462964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45956.710675462964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45956.710675462964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45956.710675462964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45956.710675462964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45956.710675462964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45956.710675462964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45956.710675694441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45956.710675694441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45956.710675694441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45956.710675694441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45956.710675694441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45956.710675694441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45956.710675694441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45956.710675694441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45956.710675694441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45956.710675694441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45956.710675694441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45956.710675694441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45956.710675694441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45956.710675694441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45956.710675694441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45956.710675694441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45956.710675694441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45956.710675694441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45956.710675694441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45956.710675694441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45956.710675694441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45956.710675694441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45956.710675694441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45956.710675694441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45956.710675694441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45956.710675694441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45956.710675694441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45956.710675694441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45956.710675694441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45956.710675694441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45956.710675694441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45956.710675694441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45956.710675694441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45956.710675694441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45956.710675694441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45956.710675694441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45956.710675694441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45956.710675694441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45956.710675694441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45956.710675694441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45956.710675694441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45956.710675694441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45956.710675694441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45956.710675694441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45956.710675694441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45956.710675694441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45956.710675694441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45956.710675694441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45956.710675694441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45956.710675694441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45956.710675694441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45956.710675694441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45956.710675694441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45956.710675694441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45956.710675694441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45956.710675694441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45956.710675694441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45956.710675694441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45956.710675694441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45956.710675694441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45956.710675694441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45956.710675694441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45956.710675694441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45956.710675694441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45956.710675694441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45956.710675694441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45956.710675694441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45956.710675694441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45956.710675694441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45956.710675694441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45956.710675694441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45956.710675694441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45956.710675694441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45956.710675694441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45956.710675694441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45956.710675694441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45956.710675694441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45956.710675694441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45956.710675694441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45956.710675694441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45956.710675694441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45956.710675694441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45956.710675694441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45956.710675694441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45956.710675694441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45956.710675694441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45956.710675694441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45956.710675694441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45956.710675694441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45956.710675694441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45956.710675694441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45956.710675694441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45956.710675694441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45956.710675694441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45956.710675694441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45956.710675694441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45956.710675694441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45956.710675694441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45956.710675694441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45956.710675694441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45956.710675694441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45956.710675694441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45956.710675694441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45956.710675694441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45956.710675694441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45956.710675694441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45956.710675694441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45956.710675694441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45956.710675694441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45956.710675694441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45956.710675694441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45956.710675694441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45956.710675694441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45956.710675694441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45956.710675694441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45956.710675694441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45956.710675694441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45956.710675694441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45956.710675694441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45956.710675694441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45956.710675694441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45956.710675694441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45956.710675694441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45956.710675694441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45956.710675694441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45956.710675694441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45956.710675694441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45956.710675694441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45956.710675694441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45956.710675694441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45956.710675694441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45956.710675694441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45956.710675694441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45956.710675694441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45956.710675694441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45956.710675694441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45956.710675694441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45956.710675694441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45956.710675694441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45956.710675694441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45956.710675694441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45956.710675694441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45956.710675694441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45956.710675694441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45956.710675694441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45956.710675694441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45956.710675694441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45956.710675694441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45956.710675694441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45956.710675694441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45956.710675694441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45956.710675694441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45956.710675694441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45956.710675694441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45956.710675694441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45956.710675694441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45956.710675694441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45956.710675694441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45956.710675694441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45956.710675694441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45956.710675694441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45956.710675694441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45956.710675694441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45956.710675694441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45956.710675694441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45956.710675694441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45956.710675694441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45956.710675694441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45956.710675694441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45956.710675694441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45956.710675694441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45956.710675694441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45956.710675694441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45956.710675694441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45956.710675694441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45956.710675694441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45956.710675694441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45956.710675694441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45956.710675694441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45956.710675694441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45956.710675694441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45956.710675694441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45956.710675694441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45956.710675694441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45956.710675694441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45956.710675694441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45956.710675694441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45956.710675694441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45956.710675694441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45956.710675694441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45956.710675694441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45956.710675694441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45956.710675694441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45956.710675694441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45956.710675694441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45956.710675694441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45956.710675694441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45956.710675694441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45956.710675694441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45956.710675694441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45956.710675694441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45956.710675694441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45956.710675694441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45956.710675694441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45956.710675694441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45956.710675694441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45956.710675694441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45956.710675694441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45956.710675694441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45956.710675694441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45956.710675694441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45956.710675694441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45956.710675694441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45956.710675694441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45956.710675694441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45956.710675694441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45956.710675694441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45956.710675694441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45956.710675694441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45956.710675694441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45956.710675694441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45956.710675694441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45956.710675694441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45956.710675694441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45956.710675694441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45956.710675694441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45956.710675694441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45956.710675694441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45956.710675694441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45956.710675694441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45956.710675694441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45956.710675694441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45956.710675694441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45956.710675694441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45956.710675694441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45956.710675694441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45956.710675694441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45956.710675694441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45956.710675694441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45956.710675694441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45956.710675694441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45956.710675694441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45956.710675694441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45956.710675694441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45956.710675694441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45956.710675694441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45956.710675694441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45956.710675694441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45956.710675694441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45956.710675694441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45956.710675694441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45956.710675694441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45956.710675694441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45956.710675694441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45956.710675694441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45956.710675694441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45956.710675694441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45956.710675694441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45956.710675694441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45956.710675694441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45956.710675694441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45956.710675694441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45956.710675694441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45956.710675694441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45956.710675694441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45956.710675694441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45956.710675694441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45956.710675694441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45956.710675694441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45956.710675694441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45956.710675694441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45956.710675694441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45956.710675694441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45956.710675694441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45956.710675694441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45956.710675694441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45956.710675694441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45956.710675694441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45956.710675694441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45956.710675694441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45956.710675694441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45956.710675694441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45956.710675694441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45956.710675694441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45956.710675694441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45956.710675694441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45956.710675694441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45956.710675694441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45956.710675694441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45956.710675694441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45956.710675694441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45956.710675694441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45956.710675694441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45956.710675694441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45956.710675694441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45956.710675694441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45956.710675694441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45956.710675694441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45956.710675694441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45956.710675694441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45956.710675694441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45956.710675694441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45956.710675694441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45956.710675694441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45956.710675694441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45956.710675694441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45956.710675694441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45956.710675694441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45956.710675694441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45956.710675694441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45956.710675694441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45956.710675694441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45956.710675694441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45956.710675694441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45956.710675694441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45956.710675694441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45956.710675694441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45956.710675694441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45956.710675694441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45956.710675694441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45956.710675694441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45956.710675694441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45956.710675694441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45956.710675694441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45956.710675694441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45956.710675694441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45956.710675694441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45956.710675694441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45956.710675694441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45956.710675694441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45956.710675694441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45956.710675694441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45956.710675694441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45956.710675694441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45956.710675694441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45956.710675694441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45956.710675694441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45956.710675694441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45956.710675694441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45956.710675694441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45956.710675694441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45956.710675694441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45956.710675694441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45956.710675694441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45956.710675694441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45956.710675694441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45956.710675694441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45956.710675694441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45956.710675694441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45956.710675694441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45956.710675694441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45956.710675694441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45956.710675694441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45956.710675694441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45956.710675694441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45956.710675694441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45956.710675694441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45956.710675694441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45956.710675694441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45956.710675694441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45956.710675694441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45956.710675694441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45956.710675694441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45956.710675694441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45956.710675694441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45956.710675694441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45956.710675694441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45956.710675694441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45956.710675694441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45956.710675694441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45956.710675694441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45956.710675694441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45956.710675694441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45956.710675694441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45956.710675694441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45956.710675694441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45956.710675694441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45956.710675694441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45956.710675694441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45956.710675694441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45956.710675694441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45956.710675694441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45956.710675694441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45956.710675694441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45956.710675694441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45956.710675694441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45956.710675694441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45956.710675694441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45956.710675694441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45956.710675694441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45956.710675694441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45956.710675694441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45956.710675694441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45956.710675694441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45956.710675694441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45956.710675694441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45956.710675694441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45956.710675694441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45956.710675694441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45956.710675694441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45956.710675694441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45956.710675694441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45956.710675694441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45956.710675694441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45956.710675694441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45956.710675694441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45956.710675694441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45956.710675694441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45956.710675694441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45956.710675694441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45956.710675694441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45956.710675694441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45956.710675694441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45956.710675694441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45956.710675694441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45956.710675694441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45956.710675694441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45956.710675694441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45956.710675694441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45956.710675694441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45956.710675694441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45956.710675694441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45956.710675694441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45956.710675694441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45956.710675694441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45956.710675694441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45956.710675694441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45956.710675694441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45956.710675694441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45956.710675694441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45956.710675694441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45956.710675694441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45956.710675694441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45956.710675694441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45956.710675694441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45956.710675694441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45956.710675694441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45956.710675694441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45956.710675694441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45956.710675694441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45956.710675694441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45956.710675694441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45956.710675694441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45956.710675694441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45956.710675694441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45956.710675694441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45956.710675694441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45956.710675694441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45956.710675694441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45956.710675694441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45956.710675694441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45956.710675694441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45956.710675694441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45956.710675694441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45956.710675694441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45956.710675694441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45956.710675694441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45956.710675694441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45956.710675694441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45956.710675694441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45956.710675694441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45956.710675694441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45956.710675694441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45956.710675694441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45956.710675694441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45956.710675694441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45956.710675694441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45956.710675694441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45956.710675694441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45956.710675694441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45956.710675694441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45956.710675694441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45956.710675694441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45956.710675694441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45956.710675694441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45956.710675694441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45956.710675694441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45956.710675694441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45956.710675694441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45956.710675694441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45956.710675694441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45956.710675694441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45956.710675694441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45956.710675694441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45956.710675694441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45956.710675694441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45956.710675694441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45956.710675694441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45956.710675694441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45956.710675694441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45956.710675694441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45956.710675694441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45956.710675694441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45956.710675694441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45956.710675694441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45956.710675694441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45956.710675694441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45956.710675694441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45956.710675694441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45956.710675694441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45956.710675694441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45956.710675694441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45956.710675694441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45956.710675694441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45956.710675694441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45956.710675694441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45956.710675694441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45956.710675694441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45956.710675694441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45956.710675694441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45956.710675694441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45956.710675694441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45956.710675694441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45956.710675694441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45956.710675694441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45956.710675694441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45956.710675694441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45956.710675694441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45956.710675694441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45956.710675694441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45956.710675694441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45956.710675694441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45956.710675694441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45956.710675694441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45956.710675694441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45956.710675694441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45956.710675694441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45956.710675694441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45956.710675694441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45956.710675694441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45956.710675694441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45956.710675694441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45956.710675694441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45956.710675694441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45956.710675694441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45956.710675694441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45956.710675694441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45956.710675694441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45956.710675694441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45956.710675694441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45956.710675694441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45956.710675694441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45956.710675694441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45956.710675694441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45956.710675694441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45956.710675694441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45956.710675694441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45956.710675694441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45956.710675694441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45956.710675694441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45956.710675694441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45956.710675694441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45956.710675694441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45956.710675694441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45956.710675694441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45956.710675694441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45956.710675694441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45956.710675694441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45956.710675694441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45956.710675694441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45956.710675694441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45956.710675694441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45956.710675694441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45956.710675694441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45956.710675694441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45956.710675694441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45956.710675694441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45956.710675694441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45956.710675694441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45956.710675694441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45956.710675694441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45956.710675694441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45956.710675694441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45956.710675694441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45956.710675694441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45956.710675694441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45956.710675694441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45956.710675694441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45956.710675694441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45956.710675694441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45956.710675694441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45956.710675694441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45956.710675694441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45956.710675694441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45956.710675694441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45956.710675694441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45956.710675694441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45956.710675694441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45956.710675694441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45956.710675694441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45956.710675694441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45956.710675694441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45956.710675694441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45956.710675694441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45956.710675694441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45956.710675694441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45956.710675694441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45956.710675694441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45956.710675694441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45956.710675694441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45956.710675694441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45956.710675694441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45956.710675694441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45956.710675694441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45956.710675694441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45956.710675694441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45956.710675694441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45956.710675694441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45956.710675694441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45956.710675694441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45956.710675694441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45956.710675694441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45956.710675694441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45956.710675694441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45956.710675694441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45956.710675694441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45956.710675694441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45956.710675694441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45956.710675694441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45956.710675694441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45956.710675694441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45956.710675694441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45956.710675694441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45956.710675694441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45956.710675694441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45956.710675694441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45956.710675694441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45956.710675694441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45956.710675694441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45956.710675694441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45956.710675694441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45956.710675694441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45956.710675694441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45956.710675694441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45956.710675694441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45956.710675694441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45956.710675694441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45956.710675694441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45956.710675694441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45956.710675694441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45956.710675694441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45956.710675694441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45956.710675694441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45956.710675694441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45956.710675694441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45956.710675694441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45956.710675694441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45956.710675694441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45956.710675694441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45956.710675694441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45956.710675694441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45956.710675694441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45956.710675694441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45956.710675694441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45956.710675694441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45956.710675694441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45956.710675694441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45956.710675694441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253.2299578703678</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3.0759532407391816</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45956.710675462964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45956.710675462964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45956.710675462964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45956.710675462964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45956.710675462964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45956.710675462964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45956.710675462964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45956.710675462964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45956.710675462964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45956.710675462964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45956.710675462964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45956.710675462964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45956.710675462964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45956.710675462964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45956.710675462964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45956.710675462964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45956.710675462964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45956.710675462964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45956.710675462964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45956.710675462964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45956.710675462964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45956.710675462964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45956.710675462964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45956.710675462964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45956.710675462964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45956.710675462964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45956.710675462964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45956.710675462964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45956.710675462964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45956.710675462964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45956.710675462964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45956.710675462964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45956.710675462964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45956.710675462964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45956.710675462964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45956.710675462964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45956.710675462964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45956.710675462964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45956.710675462964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45956.710675462964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45956.710675462964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45956.710675462964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45956.710675462964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45956.710675462964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45956.710675462964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45956.710675462964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45956.710675462964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45956.710675462964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45956.710675462964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45956.710675462964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45956.710675462964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45956.710675462964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45956.710675462964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45956.710675462964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45956.710675462964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45956.710675462964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45956.710675462964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45956.710675462964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45956.710675462964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45956.710675462964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45956.710675462964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45956.710675462964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45956.710675462964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45956.710675462964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45956.710675462964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45956.710675462964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45956.710675462964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45956.710675462964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45956.710675462964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45956.710675462964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45956.710675462964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45956.710675462964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45956.710675462964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45956.710675462964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45956.710675462964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45956.710675462964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45956.710675462964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45956.710675462964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45956.710675462964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45956.710675462964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45956.710675462964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45956.710675462964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45956.710675462964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45956.710675462964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45956.710675462964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45956.710675462964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45956.710675462964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45956.710675462964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45956.710675462964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45956.710675462964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45956.710675462964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45956.710675462964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45956.710675462964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45956.710675462964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45956.710675462964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45956.710675462964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45956.710675462964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45956.710675462964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45956.710675462964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45956.710675462964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45956.710675462964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45956.710675462964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45956.710675462964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45956.710675462964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45956.710675462964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45956.710675462964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45956.710675462964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45956.710675462964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45956.710675462964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45956.710675462964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45956.710675462964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45956.710675462964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45956.710675462964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45956.710675462964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45956.710675462964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45956.710675462964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45956.710675462964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45956.710675462964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45956.710675462964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45956.710675462964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45956.710675462964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45956.710675462964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45956.710675462964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45956.710675462964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45956.710675462964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45956.710675462964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45956.710675462964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45956.710675462964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45956.710675462964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45956.710675462964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45956.710675462964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45956.710675462964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45956.710675462964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45956.710675462964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45956.710675462964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45956.710675462964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45956.710675462964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45956.710675462964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45956.710675462964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45956.710675462964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45956.710675462964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45956.710675462964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45956.710675462964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45956.710675462964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45956.710675462964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45956.710675462964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45956.710675462964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45956.710675462964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45956.710675462964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45956.710675462964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45956.710675462964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45956.710675462964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45956.710675462964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45956.710675462964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45956.710675462964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45956.710675462964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45956.710675462964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45956.710675462964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45956.710675462964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45956.710675462964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45956.710675462964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45956.710675462964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45956.710675462964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45956.710675462964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45956.710675462964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45956.710675462964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45956.710675462964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45956.710675462964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45956.710675462964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45956.710675462964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45956.710675462964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45956.710675462964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45956.710675462964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45956.710675462964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45956.710675462964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45956.710675462964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45956.710675462964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45956.710675462964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45956.710675462964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45956.710675462964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45956.710675462964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45956.710675462964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45956.710675462964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45956.710675462964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45956.710675462964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45956.710675462964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45956.710675462964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45956.710675462964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45956.710675462964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45956.710675462964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45956.710675462964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45956.710675462964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45956.710675462964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45956.710675462964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45956.710675462964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45956.710675462964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45956.710675462964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45956.710675462964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45956.710675462964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45956.710675462964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45956.710675462964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45956.710675462964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45956.710675462964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45956.710675462964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45956.710675462964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45956.710675462964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45956.710675462964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45956.710675462964</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45956.710675462964</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64.87861527777568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30.521798148147354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8.0495643518515863</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0.20471458333486225</v>
      </c>
      <c r="H5" s="153">
        <v>45956.07471064815</v>
      </c>
      <c r="I5" s="152" t="str">
        <f>IFERROR(VLOOKUP(D5,DB!A:F,6,0),"")</f>
        <v>SCECO</v>
      </c>
      <c r="J5" s="152" t="str">
        <f>IFERROR(VLOOKUP(D5,DB!A:G,7,0),"")</f>
        <v>No BB Design</v>
      </c>
      <c r="K5" s="152" t="s">
        <v>39097</v>
      </c>
      <c r="L5" s="152" t="str">
        <f>IFERROR(VLOOKUP(D5,DB!A:I,9,0),"")</f>
        <v>Latis</v>
      </c>
    </row>
    <row r="6" spans="1:13" ht="15">
      <c r="A6" s="152"/>
      <c r="B6" s="152" t="str">
        <f>IFERROR(VLOOKUP(D6,DB!A:K,11,0),"")</f>
        <v/>
      </c>
      <c r="C6" s="152"/>
      <c r="D6" s="152"/>
      <c r="E6" s="152"/>
      <c r="F6" s="153"/>
      <c r="G6" s="154">
        <f ca="1">IFERROR(NOW()-F6,"")</f>
        <v>45956.710675231479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45956.710675231479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45956.710675231479</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45956.710675462964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45956.710675462964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45956.710675462964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45956.710675462964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45956.710675462964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45956.710675462964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45956.710675462964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45956.710675462964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45956.710675462964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45956.710675462964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45956.710675462964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45956.710675462964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45956.710675462964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45956.710675462964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45956.710675462964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45956.710675462964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45956.710675462964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45956.710675462964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45956.710675462964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45956.710675462964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45956.710675462964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45956.710675462964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45956.710675462964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45956.710675462964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45956.710675462964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45956.710675462964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45956.710675462964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45956.710675462964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45956.710675462964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45956.710675462964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45956.710675462964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45956.710675462964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45956.710675462964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45956.710675462964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45956.710675462964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45956.710675462964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45956.710675462964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45956.710675462964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45956.710675462964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45956.710675462964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45956.710675462964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45956.710675462964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45956.710675462964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45956.710675462964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45956.710675462964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45956.710675462964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45956.710675462964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45956.710675462964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45956.710675462964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45956.710675462964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45956.710675462964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45956.710675462964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45956.710675462964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45956.710675462964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45956.710675462964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45956.710675462964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45956.710675462964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45956.710675462964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45956.710675462964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45956.710675462964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45956.710675462964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45956.710675462964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45956.710675462964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45956.710675462964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45956.710675462964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45956.710675462964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45956.710675462964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45956.710675462964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45956.710675462964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45956.710675462964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45956.710675462964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45956.710675462964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45956.710675462964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45956.710675462964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45956.710675462964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45956.710675462964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45956.710675462964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45956.710675462964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45956.710675462964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45956.710675462964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45956.710675462964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45956.710675462964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45956.710675462964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45956.710675462964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45956.710675462964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45956.710675462964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45956.710675462964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45956.710675462964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45956.710675462964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45956.710675462964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45956.710675462964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45956.710675462964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45956.710675462964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45956.710675462964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45956.710675462964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45956.710675462964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45956.710675462964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45956.710675462964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45956.710675462964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45956.710675462964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45956.710675462964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45956.710675462964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45956.710675462964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45956.710675462964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45956.710675462964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45956.710675462964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45956.710675462964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45956.710675462964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45956.710675462964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45956.710675462964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45956.710675462964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45956.710675462964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45956.710675462964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45956.710675462964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45956.710675462964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45956.710675462964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45956.710675462964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45956.710675462964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45956.710675462964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45956.710675462964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45956.710675462964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45956.710675462964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45956.710675462964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45956.710675462964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45956.710675462964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45956.710675462964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45956.710675462964</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45956.710675462964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45956.710675462964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45956.710675462964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45956.710675462964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45956.710675462964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45956.710675462964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45956.710675462964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45956.710675462964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45956.710675462964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45956.710675462964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45956.710675462964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45956.710675462964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45956.710675462964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45956.710675462964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45956.710675462964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45956.710675462964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45956.710675462964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45956.710675462964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45956.710675462964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45956.710675462964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45956.710675462964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45956.710675462964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45956.710675462964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45956.710675462964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45956.710675462964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45956.710675462964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45956.710675462964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45956.710675462964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45956.710675462964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45956.710675462964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45956.710675462964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45956.710675462964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45956.710675462964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45956.710675462964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45956.710675462964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45956.710675462964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45956.710675462964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45956.710675462964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45956.710675462964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45956.710675462964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45956.710675462964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45956.710675462964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45956.710675462964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45956.710675462964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45956.710675462964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45956.710675462964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45956.710675462964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45956.710675462964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45956.710675462964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45956.710675462964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45956.710675462964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45956.710675462964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45956.710675462964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45956.710675462964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45956.710675462964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45956.710675462964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45956.710675462964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45956.710675462964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45956.710675462964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45956.710675462964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45956.710675462964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45956.710675462964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45956.710675462964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45956.710675462964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45956.710675462964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45956.710675462964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45956.710675462964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45956.710675462964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45956.710675462964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45956.710675462964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45956.710675462964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45956.710675462964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45956.710675462964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45956.710675462964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45956.710675462964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45956.710675462964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45956.710675462964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45956.710675462964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45956.710675462964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45956.710675462964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45956.710675462964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45956.710675462964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45956.710675462964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45956.710675462964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45956.710675462964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45956.710675462964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45956.710675462964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45956.710675462964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45956.710675462964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45956.710675462964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45956.710675462964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45956.710675462964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45956.710675462964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45956.710675462964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45956.710675462964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45956.710675462964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45956.710675462964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45956.710675462964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45956.710675462964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45956.710675462964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45956.710675462964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45956.710675462964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45956.710675462964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45956.710675462964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45956.710675462964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45956.710675462964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45956.710675462964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45956.710675462964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45956.710675462964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45956.710675462964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45956.710675462964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45956.710675462964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45956.710675462964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45956.710675462964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45956.710675462964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45956.710675462964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45956.710675462964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45956.710675462964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45956.710675462964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45956.710675462964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45956.710675462964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45956.710675462964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45956.710675462964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45956.710675462964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45956.710675462964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45956.710675462964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45956.710675462964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45956.710675462964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45956.710675462964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45956.710675462964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45956.710675462964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45956.710675462964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45956.710675462964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45956.710675462964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45956.710675462964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45956.710675462964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45956.710675462964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45956.710675462964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45956.710675462964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45956.710675462964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45956.710675462964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45956.710675462964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45956.710675462964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45956.710675462964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45956.710675462964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45956.710675462964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45956.710675462964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45956.710675462964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45956.710675462964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45956.710675462964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45956.710675462964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45956.710675462964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45956.710675462964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45956.710675462964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45956.710675462964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45956.710675462964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45956.710675462964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45956.710675462964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45956.710675462964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45956.710675462964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45956.710675462964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45956.710675462964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45956.710675462964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45956.710675462964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45956.710675462964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45956.710675462964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45956.710675462964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45956.710675462964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45956.710675462964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45956.710675462964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45956.710675462964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45956.710675462964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45956.710675462964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45956.710675462964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45956.710675462964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45956.710675462964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45956.710675462964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45956.710675462964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45956.710675462964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45956.710675462964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45956.710675462964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45956.710675462964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45956.710675462964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45956.710675462964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45956.710675462964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45956.710675462964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45956.710675462964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45956.710675462964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45956.710675462964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45956.710675462964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45956.710675462964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45956.710675462964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45956.710675462964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45956.710675462964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45956.710675462964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45956.710675462964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45956.710675462964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45956.710675462964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45956.710675462964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45956.710675462964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45956.710675462964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45956.710675462964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45956.710675462964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45956.710675462964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45956.710675462964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45956.710675462964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45956.710675462964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45956.710675462964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45956.710675462964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45956.710675462964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45956.710675462964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45956.710675462964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45956.710675462964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45956.710675462964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45956.710675462964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45956.710675462964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45956.710675462964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45956.710675462964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45956.710675462964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45956.710675462964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45956.710675462964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45956.710675462964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45956.710675462964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45956.710675462964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45956.710675462964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45956.710675462964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45956.710675462964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45956.710675462964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45956.710675462964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45956.710675462964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45956.710675462964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45956.710675462964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45956.710675462964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45956.710675462964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45956.710675462964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45956.710675462964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45956.710675462964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45956.710675462964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45956.710675462964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45956.710675462964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45956.710675462964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45956.710675462964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45956.710675462964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45956.710675462964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45956.710675462964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45956.710675462964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45956.710675462964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45956.710675462964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45956.710675462964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45956.710675462964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45956.710675462964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45956.710675462964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45956.710675462964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45956.710675462964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45956.710675462964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45956.710675462964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45956.710675462964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45956.710675462964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45956.710675462964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45956.710675462964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45956.710675462964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45956.710675462964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45956.710675462964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45956.710675462964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45956.710675462964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45956.710675462964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45956.710675462964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45956.710675462964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45956.710675462964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45956.710675462964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45956.710675462964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45956.710675462964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45956.710675462964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45956.710675462964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45956.710675462964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45956.710675462964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45956.710675462964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45956.710675462964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45956.710675462964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45956.710675462964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45956.710675462964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45956.710675462964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45956.710675462964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45956.710675462964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45956.710675462964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45956.710675462964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45956.710675462964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45956.710675462964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45956.710675462964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45956.710675462964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45956.710675462964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45956.710675462964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45956.710675462964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45956.710675462964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45956.710675462964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45956.710675462964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45956.710675462964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45956.710675462964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45956.710675462964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45956.710675462964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45956.710675462964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45956.710675462964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45956.710675462964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45956.710675462964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45956.710675462964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45956.710675462964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45956.710675462964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45956.710675462964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45956.710675462964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45956.710675462964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45956.710675462964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45956.710675462964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45956.710675462964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45956.710675462964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45956.710675462964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45956.710675462964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45956.710675462964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45956.710675462964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45956.710675462964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45956.710675462964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45956.710675462964</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0.60626550925371703</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8.1635879629175179E-2</v>
      </c>
      <c r="H3" s="107">
        <v>45956.619884259257</v>
      </c>
      <c r="I3" s="103" t="str">
        <f>IFERROR(VLOOKUP(D3,DB!A:F,6,0),"")</f>
        <v>SCECO</v>
      </c>
      <c r="J3" s="102" t="str">
        <f>IFERROR(VLOOKUP(D3,DB!A:G,7,0),"")</f>
        <v>Vandalized</v>
      </c>
      <c r="K3" s="108" t="s">
        <v>39102</v>
      </c>
      <c r="L3" s="109" t="str">
        <f>IFERROR(VLOOKUP(D3,DB!A:I,9,0),"")</f>
        <v>Latis</v>
      </c>
    </row>
    <row r="4" spans="1:16383" ht="31.5" customHeight="1">
      <c r="A4" s="104" t="s">
        <v>39103</v>
      </c>
      <c r="B4" s="103" t="str">
        <f>IFERROR(VLOOKUP(D4,DB!A:K,11,0),"")</f>
        <v>R6</v>
      </c>
      <c r="C4" s="105">
        <v>5</v>
      </c>
      <c r="D4" s="103" t="s">
        <v>33556</v>
      </c>
      <c r="E4" s="106" t="s">
        <v>39101</v>
      </c>
      <c r="F4" s="107">
        <v>45956.695069444446</v>
      </c>
      <c r="G4" s="77">
        <f ca="1">IFERROR(NOW()-F4,"-")</f>
        <v>1.5605787033564411E-2</v>
      </c>
      <c r="H4" s="107">
        <v>45956.668738425928</v>
      </c>
      <c r="I4" s="103" t="str">
        <f>IFERROR(VLOOKUP(D4,DB!A:F,6,0),"")</f>
        <v>SCECO</v>
      </c>
      <c r="J4" s="102" t="str">
        <f>IFERROR(VLOOKUP(D4,DB!A:G,7,0),"")</f>
        <v>Vandalized+No BB Design</v>
      </c>
      <c r="K4" s="108" t="s">
        <v>39104</v>
      </c>
      <c r="L4" s="109" t="str">
        <f>IFERROR(VLOOKUP(D4,DB!A:I,9,0),"")</f>
        <v>Latis</v>
      </c>
    </row>
    <row r="5" spans="1:16383" ht="31.5" customHeight="1">
      <c r="A5" s="104"/>
      <c r="B5" s="103" t="str">
        <f>IFERROR(VLOOKUP(D5,DB!A:K,11,0),"")</f>
        <v/>
      </c>
      <c r="C5" s="105"/>
      <c r="D5"/>
      <c r="E5" s="106"/>
      <c r="F5" s="107"/>
      <c r="G5" s="77">
        <f ca="1">IFERROR(NOW()-F5,"-")</f>
        <v>45956.710675231479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45956.710675231479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45956.710675231479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45956.710675231479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45956.710675231479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45956.710675231479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45956.710675231479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45956.710675231479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45956.710675231479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45956.710675231479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45956.710675231479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45956.710675231479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45956.710675231479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45956.710675231479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45956.710675231479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45956.710675231479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45956.710675231479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45956.710675231479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45956.710675231479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45956.710675231479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45956.710675231479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45956.710675231479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45956.710675231479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45956.710675231479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45956.710675231479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45956.710675231479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45956.710675231479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45956.710675231479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45956.710675231479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45956.710675231479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45956.710675231479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45956.710675231479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45956.710675231479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45956.710675231479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45956.710675231479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45956.710675231479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45956.710675231479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45956.710675231479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45956.710675231479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45956.710675231479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45956.710675231479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45956.710675231479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45956.710675231479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45956.710675231479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45956.710675231479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45956.710675231479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45956.710675231479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45956.710675231479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45956.710675231479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45956.710675231479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45956.710675231479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45956.710675231479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45956.710675231479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45956.710675231479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45956.710675231479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45956.710675231479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45956.710675231479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45956.710675231479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45956.710675231479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45956.710675231479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45956.710675231479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45956.710675231479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45956.710675231479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45956.710675231479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45956.710675231479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45956.710675231479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45956.710675231479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45956.710675231479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45956.710675231479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45956.710675231479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45956.710675231479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45956.710675231479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45956.710675231479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45956.710675231479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45956.710675231479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45956.710675231479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45956.710675231479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45956.710675231479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45956.710675231479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45956.710675231479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45956.710675231479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45956.710675231479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45956.710675231479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45956.710675231479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45956.710675231479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45956.710675231479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45956.710675231479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45956.710675231479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45956.710675231479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45956.710675231479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45956.710675231479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45956.710675231479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45956.710675231479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45956.710675231479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45956.710675231479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45956.710675231479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45956.710675231479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45956.710675231479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45956.710675231479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45956.710675231479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45956.710675231479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45956.710675231479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45956.710675231479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45956.710675231479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45956.710675231479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45956.710675231479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45956.710675231479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45956.710675231479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45956.710675231479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45956.710675231479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45956.710675231479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45956.710675231479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45956.710675231479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45956.710675231479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45956.710675231479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45956.710675231479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45956.710675231479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45956.710675231479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45956.710675231479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45956.710675231479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45956.710675231479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45956.710675231479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45956.710675231479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45956.710675231479</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2025-10-26T14:05:20Z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